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5" windowWidth="19440" windowHeight="11765" firstSheet="9" activeTab="14"/>
  </bookViews>
  <sheets>
    <sheet name="на 01.01 2017" sheetId="1" r:id="rId1"/>
    <sheet name="акт от 28.04.2017" sheetId="4" r:id="rId2"/>
    <sheet name="на 01.04.2017" sheetId="5" r:id="rId3"/>
    <sheet name="акт от 12.07.2017" sheetId="6" r:id="rId4"/>
    <sheet name="на 01.07.2017" sheetId="7" r:id="rId5"/>
    <sheet name="акт 07.08.2017" sheetId="8" r:id="rId6"/>
    <sheet name="на 01.08.2017" sheetId="9" r:id="rId7"/>
    <sheet name="Поступление 27.11.2017" sheetId="13" r:id="rId8"/>
    <sheet name="на 28.11.2017" sheetId="14" r:id="rId9"/>
    <sheet name="на 01.01.2018" sheetId="18" r:id="rId10"/>
    <sheet name="на 01.02.2018" sheetId="19" r:id="rId11"/>
    <sheet name="на 01.03.2018" sheetId="20" r:id="rId12"/>
    <sheet name="на 01.04.2018 " sheetId="21" r:id="rId13"/>
    <sheet name="на 01.05.2018  " sheetId="22" r:id="rId14"/>
    <sheet name="на 01.01.2019" sheetId="23" r:id="rId15"/>
  </sheets>
  <calcPr calcId="145621"/>
</workbook>
</file>

<file path=xl/calcChain.xml><?xml version="1.0" encoding="utf-8"?>
<calcChain xmlns="http://schemas.openxmlformats.org/spreadsheetml/2006/main">
  <c r="F95" i="23" l="1"/>
  <c r="F102" i="23"/>
  <c r="G94" i="23"/>
  <c r="G93" i="23"/>
  <c r="G92" i="23"/>
  <c r="G91" i="23"/>
  <c r="G90" i="23"/>
  <c r="G89" i="23"/>
  <c r="G88" i="23"/>
  <c r="G87" i="23"/>
  <c r="G86" i="23"/>
  <c r="G171" i="23"/>
  <c r="G173" i="23"/>
  <c r="G172" i="23"/>
  <c r="F183" i="23"/>
  <c r="G183" i="23" s="1"/>
  <c r="G182" i="23"/>
  <c r="G181" i="23"/>
  <c r="F180" i="23"/>
  <c r="G180" i="23" s="1"/>
  <c r="G179" i="23"/>
  <c r="G178" i="23"/>
  <c r="G177" i="23"/>
  <c r="G176" i="23"/>
  <c r="F203" i="23"/>
  <c r="G202" i="23"/>
  <c r="G201" i="23"/>
  <c r="G200" i="23"/>
  <c r="F194" i="23" l="1"/>
  <c r="G203" i="23"/>
  <c r="F26" i="23"/>
  <c r="G32" i="23" l="1"/>
  <c r="G31" i="23"/>
  <c r="G30" i="23"/>
  <c r="H22" i="23" l="1"/>
  <c r="G22" i="23"/>
  <c r="F22" i="23"/>
  <c r="H109" i="23" l="1"/>
  <c r="H95" i="23"/>
  <c r="F80" i="23"/>
  <c r="H33" i="23"/>
  <c r="F33" i="23"/>
  <c r="F112" i="23" l="1"/>
  <c r="F109" i="23"/>
  <c r="G193" i="23"/>
  <c r="G192" i="23"/>
  <c r="G191" i="23"/>
  <c r="G190" i="23"/>
  <c r="G189" i="23"/>
  <c r="G188" i="23"/>
  <c r="G187" i="23"/>
  <c r="G186" i="23"/>
  <c r="G185" i="23"/>
  <c r="G184" i="23"/>
  <c r="G175" i="23"/>
  <c r="G174" i="23"/>
  <c r="G199" i="23"/>
  <c r="F199" i="23"/>
  <c r="G108" i="23"/>
  <c r="G168" i="23"/>
  <c r="H116" i="23"/>
  <c r="H115" i="23"/>
  <c r="G107" i="23"/>
  <c r="G106" i="23"/>
  <c r="G105" i="23"/>
  <c r="G104" i="23"/>
  <c r="G103" i="23"/>
  <c r="G101" i="23"/>
  <c r="G100" i="23"/>
  <c r="G99" i="23"/>
  <c r="G98" i="23"/>
  <c r="G97" i="23"/>
  <c r="G96" i="23"/>
  <c r="G85" i="23"/>
  <c r="G84" i="23"/>
  <c r="G65" i="23"/>
  <c r="G64" i="23"/>
  <c r="G63" i="23"/>
  <c r="G62" i="23"/>
  <c r="G61" i="23"/>
  <c r="H80" i="23" s="1"/>
  <c r="G60" i="23"/>
  <c r="G59" i="23"/>
  <c r="G58" i="23"/>
  <c r="G44" i="23"/>
  <c r="G43" i="23"/>
  <c r="G42" i="23"/>
  <c r="G41" i="23"/>
  <c r="G40" i="23"/>
  <c r="G39" i="23"/>
  <c r="G38" i="23"/>
  <c r="G37" i="23"/>
  <c r="G36" i="23"/>
  <c r="G35" i="23"/>
  <c r="G29" i="23"/>
  <c r="G28" i="23"/>
  <c r="G27" i="23"/>
  <c r="G26" i="23"/>
  <c r="G25" i="23"/>
  <c r="G24" i="23"/>
  <c r="G109" i="23" l="1"/>
  <c r="G95" i="23"/>
  <c r="F204" i="23"/>
  <c r="H164" i="23"/>
  <c r="F110" i="23"/>
  <c r="G33" i="23"/>
  <c r="G80" i="23"/>
  <c r="G102" i="23"/>
  <c r="G194" i="23"/>
  <c r="G204" i="23" s="1"/>
  <c r="G135" i="22"/>
  <c r="P131" i="22"/>
  <c r="O131" i="22"/>
  <c r="N131" i="22"/>
  <c r="H104" i="22"/>
  <c r="H103" i="22"/>
  <c r="H102" i="22"/>
  <c r="P97" i="22"/>
  <c r="O97" i="22"/>
  <c r="N97" i="22"/>
  <c r="F96" i="22"/>
  <c r="G95" i="22"/>
  <c r="G94" i="22"/>
  <c r="G93" i="22"/>
  <c r="G92" i="22"/>
  <c r="G91" i="22"/>
  <c r="F90" i="22"/>
  <c r="G89" i="22"/>
  <c r="G88" i="22"/>
  <c r="G87" i="22"/>
  <c r="G86" i="22"/>
  <c r="G85" i="22"/>
  <c r="G84" i="22"/>
  <c r="F83" i="22"/>
  <c r="G82" i="22"/>
  <c r="G81" i="22"/>
  <c r="P78" i="22"/>
  <c r="P99" i="22" s="1"/>
  <c r="O78" i="22"/>
  <c r="O99" i="22" s="1"/>
  <c r="N78" i="22"/>
  <c r="N79" i="22" s="1"/>
  <c r="F78" i="22"/>
  <c r="G77" i="22"/>
  <c r="G76" i="22"/>
  <c r="G75" i="22"/>
  <c r="G74" i="22"/>
  <c r="G73" i="22"/>
  <c r="G72" i="22"/>
  <c r="G71" i="22"/>
  <c r="G70" i="22"/>
  <c r="G69" i="22"/>
  <c r="G50" i="22"/>
  <c r="G49" i="22"/>
  <c r="G48" i="22"/>
  <c r="G47" i="22"/>
  <c r="G46" i="22"/>
  <c r="G45" i="22"/>
  <c r="G44" i="22"/>
  <c r="G43" i="22"/>
  <c r="G39" i="22"/>
  <c r="G38" i="22"/>
  <c r="G37" i="22"/>
  <c r="G36" i="22"/>
  <c r="G35" i="22"/>
  <c r="G34" i="22"/>
  <c r="G33" i="22"/>
  <c r="G32" i="22"/>
  <c r="G31" i="22"/>
  <c r="G30" i="22"/>
  <c r="F27" i="22"/>
  <c r="G27" i="22" s="1"/>
  <c r="G26" i="22"/>
  <c r="G25" i="22"/>
  <c r="G24" i="22"/>
  <c r="G23" i="22"/>
  <c r="G22" i="22"/>
  <c r="G21" i="22"/>
  <c r="G19" i="22"/>
  <c r="F19" i="22"/>
  <c r="G135" i="21"/>
  <c r="P131" i="21"/>
  <c r="O131" i="21"/>
  <c r="N131" i="21"/>
  <c r="H104" i="21"/>
  <c r="H103" i="21"/>
  <c r="H102" i="21"/>
  <c r="P97" i="21"/>
  <c r="O97" i="21"/>
  <c r="N97" i="21"/>
  <c r="F96" i="21"/>
  <c r="G95" i="21"/>
  <c r="G94" i="21"/>
  <c r="G93" i="21"/>
  <c r="G92" i="21"/>
  <c r="G91" i="21"/>
  <c r="F90" i="21"/>
  <c r="G89" i="21"/>
  <c r="G88" i="21"/>
  <c r="G87" i="21"/>
  <c r="G86" i="21"/>
  <c r="G85" i="21"/>
  <c r="G84" i="21"/>
  <c r="F83" i="21"/>
  <c r="G82" i="21"/>
  <c r="G81" i="21"/>
  <c r="P78" i="21"/>
  <c r="P99" i="21" s="1"/>
  <c r="O78" i="21"/>
  <c r="O99" i="21" s="1"/>
  <c r="N78" i="21"/>
  <c r="N99" i="21" s="1"/>
  <c r="F78" i="21"/>
  <c r="G77" i="21"/>
  <c r="G76" i="21"/>
  <c r="G75" i="21"/>
  <c r="G74" i="21"/>
  <c r="G73" i="21"/>
  <c r="G72" i="21"/>
  <c r="G71" i="21"/>
  <c r="G70" i="21"/>
  <c r="G69" i="21"/>
  <c r="G50" i="21"/>
  <c r="G49" i="21"/>
  <c r="G48" i="21"/>
  <c r="G47" i="21"/>
  <c r="G46" i="21"/>
  <c r="G45" i="21"/>
  <c r="G44" i="21"/>
  <c r="G43" i="21"/>
  <c r="G39" i="21"/>
  <c r="G38" i="21"/>
  <c r="G37" i="21"/>
  <c r="G36" i="21"/>
  <c r="G35" i="21"/>
  <c r="G34" i="21"/>
  <c r="G33" i="21"/>
  <c r="G32" i="21"/>
  <c r="G31" i="21"/>
  <c r="G30" i="21"/>
  <c r="F27" i="21"/>
  <c r="F28" i="21" s="1"/>
  <c r="G26" i="21"/>
  <c r="G25" i="21"/>
  <c r="G24" i="21"/>
  <c r="G23" i="21"/>
  <c r="G22" i="21"/>
  <c r="G21" i="21"/>
  <c r="G19" i="21"/>
  <c r="F19" i="21"/>
  <c r="F99" i="21" s="1"/>
  <c r="G83" i="21" l="1"/>
  <c r="F97" i="21"/>
  <c r="G96" i="21"/>
  <c r="G112" i="23"/>
  <c r="G78" i="21"/>
  <c r="H131" i="21"/>
  <c r="G78" i="22"/>
  <c r="N98" i="22"/>
  <c r="G83" i="22"/>
  <c r="P79" i="22"/>
  <c r="P98" i="22" s="1"/>
  <c r="F97" i="22"/>
  <c r="N99" i="22"/>
  <c r="G27" i="21"/>
  <c r="G28" i="21" s="1"/>
  <c r="G79" i="21" s="1"/>
  <c r="O79" i="21"/>
  <c r="O98" i="21" s="1"/>
  <c r="G90" i="21"/>
  <c r="G97" i="21" s="1"/>
  <c r="G28" i="22"/>
  <c r="G99" i="22" s="1"/>
  <c r="G90" i="22"/>
  <c r="G96" i="22"/>
  <c r="H131" i="22"/>
  <c r="G81" i="23"/>
  <c r="G110" i="23"/>
  <c r="F81" i="23"/>
  <c r="F111" i="23" s="1"/>
  <c r="F79" i="22"/>
  <c r="F98" i="22" s="1"/>
  <c r="F28" i="22"/>
  <c r="F99" i="22"/>
  <c r="O79" i="22"/>
  <c r="O98" i="22" s="1"/>
  <c r="F79" i="21"/>
  <c r="N79" i="21"/>
  <c r="N98" i="21" s="1"/>
  <c r="P79" i="21"/>
  <c r="P98" i="21" s="1"/>
  <c r="G135" i="20"/>
  <c r="P131" i="20"/>
  <c r="O131" i="20"/>
  <c r="N131" i="20"/>
  <c r="H104" i="20"/>
  <c r="H103" i="20"/>
  <c r="H102" i="20"/>
  <c r="P97" i="20"/>
  <c r="O97" i="20"/>
  <c r="N97" i="20"/>
  <c r="F96" i="20"/>
  <c r="G95" i="20"/>
  <c r="G94" i="20"/>
  <c r="G93" i="20"/>
  <c r="G92" i="20"/>
  <c r="G91" i="20"/>
  <c r="F90" i="20"/>
  <c r="G89" i="20"/>
  <c r="G88" i="20"/>
  <c r="G87" i="20"/>
  <c r="G86" i="20"/>
  <c r="G85" i="20"/>
  <c r="G84" i="20"/>
  <c r="F83" i="20"/>
  <c r="G82" i="20"/>
  <c r="G81" i="20"/>
  <c r="P78" i="20"/>
  <c r="P99" i="20" s="1"/>
  <c r="O78" i="20"/>
  <c r="O99" i="20" s="1"/>
  <c r="N78" i="20"/>
  <c r="N99" i="20" s="1"/>
  <c r="F78" i="20"/>
  <c r="G77" i="20"/>
  <c r="G76" i="20"/>
  <c r="G75" i="20"/>
  <c r="G74" i="20"/>
  <c r="G73" i="20"/>
  <c r="G72" i="20"/>
  <c r="G71" i="20"/>
  <c r="G70" i="20"/>
  <c r="G69" i="20"/>
  <c r="G50" i="20"/>
  <c r="G49" i="20"/>
  <c r="G48" i="20"/>
  <c r="G47" i="20"/>
  <c r="G46" i="20"/>
  <c r="G45" i="20"/>
  <c r="G44" i="20"/>
  <c r="G43" i="20"/>
  <c r="G39" i="20"/>
  <c r="G38" i="20"/>
  <c r="G37" i="20"/>
  <c r="G36" i="20"/>
  <c r="G35" i="20"/>
  <c r="G34" i="20"/>
  <c r="G33" i="20"/>
  <c r="G32" i="20"/>
  <c r="G31" i="20"/>
  <c r="G30" i="20"/>
  <c r="F27" i="20"/>
  <c r="F28" i="20" s="1"/>
  <c r="G26" i="20"/>
  <c r="G25" i="20"/>
  <c r="G24" i="20"/>
  <c r="G23" i="20"/>
  <c r="G22" i="20"/>
  <c r="G21" i="20"/>
  <c r="G19" i="20"/>
  <c r="F19" i="20"/>
  <c r="F98" i="21" l="1"/>
  <c r="G111" i="23"/>
  <c r="G99" i="21"/>
  <c r="G79" i="22"/>
  <c r="G98" i="22" s="1"/>
  <c r="G97" i="22"/>
  <c r="G83" i="20"/>
  <c r="F97" i="20"/>
  <c r="G96" i="20"/>
  <c r="G98" i="21"/>
  <c r="F99" i="20"/>
  <c r="G78" i="20"/>
  <c r="H131" i="20"/>
  <c r="G27" i="20"/>
  <c r="G28" i="20" s="1"/>
  <c r="G99" i="20" s="1"/>
  <c r="O79" i="20"/>
  <c r="O98" i="20" s="1"/>
  <c r="G90" i="20"/>
  <c r="F79" i="20"/>
  <c r="F98" i="20" s="1"/>
  <c r="N79" i="20"/>
  <c r="N98" i="20" s="1"/>
  <c r="P79" i="20"/>
  <c r="P98" i="20" s="1"/>
  <c r="G128" i="19"/>
  <c r="P124" i="19"/>
  <c r="O124" i="19"/>
  <c r="N124" i="19"/>
  <c r="H104" i="19"/>
  <c r="H103" i="19"/>
  <c r="H102" i="19"/>
  <c r="P97" i="19"/>
  <c r="O97" i="19"/>
  <c r="N97" i="19"/>
  <c r="F96" i="19"/>
  <c r="G95" i="19"/>
  <c r="G94" i="19"/>
  <c r="G93" i="19"/>
  <c r="G92" i="19"/>
  <c r="G91" i="19"/>
  <c r="F90" i="19"/>
  <c r="G89" i="19"/>
  <c r="G88" i="19"/>
  <c r="G87" i="19"/>
  <c r="G86" i="19"/>
  <c r="G85" i="19"/>
  <c r="G84" i="19"/>
  <c r="F83" i="19"/>
  <c r="G82" i="19"/>
  <c r="G81" i="19"/>
  <c r="P78" i="19"/>
  <c r="P99" i="19" s="1"/>
  <c r="O78" i="19"/>
  <c r="O99" i="19" s="1"/>
  <c r="N78" i="19"/>
  <c r="N99" i="19" s="1"/>
  <c r="F78" i="19"/>
  <c r="G77" i="19"/>
  <c r="G76" i="19"/>
  <c r="G75" i="19"/>
  <c r="G74" i="19"/>
  <c r="G73" i="19"/>
  <c r="G72" i="19"/>
  <c r="G71" i="19"/>
  <c r="G70" i="19"/>
  <c r="G69" i="19"/>
  <c r="G50" i="19"/>
  <c r="G49" i="19"/>
  <c r="G48" i="19"/>
  <c r="G47" i="19"/>
  <c r="G46" i="19"/>
  <c r="G45" i="19"/>
  <c r="G44" i="19"/>
  <c r="G43" i="19"/>
  <c r="G39" i="19"/>
  <c r="G38" i="19"/>
  <c r="G37" i="19"/>
  <c r="G36" i="19"/>
  <c r="G35" i="19"/>
  <c r="G34" i="19"/>
  <c r="G33" i="19"/>
  <c r="G32" i="19"/>
  <c r="G31" i="19"/>
  <c r="G30" i="19"/>
  <c r="F27" i="19"/>
  <c r="F28" i="19" s="1"/>
  <c r="G26" i="19"/>
  <c r="G25" i="19"/>
  <c r="G24" i="19"/>
  <c r="G23" i="19"/>
  <c r="G22" i="19"/>
  <c r="G21" i="19"/>
  <c r="G19" i="19"/>
  <c r="F19" i="19"/>
  <c r="F99" i="19" s="1"/>
  <c r="G97" i="20" l="1"/>
  <c r="G78" i="19"/>
  <c r="H124" i="19"/>
  <c r="G83" i="19"/>
  <c r="F97" i="19"/>
  <c r="G96" i="19"/>
  <c r="G27" i="19"/>
  <c r="G28" i="19" s="1"/>
  <c r="O79" i="19"/>
  <c r="O98" i="19" s="1"/>
  <c r="G90" i="19"/>
  <c r="G79" i="20"/>
  <c r="G98" i="20" s="1"/>
  <c r="F79" i="19"/>
  <c r="F98" i="19" s="1"/>
  <c r="N79" i="19"/>
  <c r="N98" i="19" s="1"/>
  <c r="P79" i="19"/>
  <c r="P98" i="19" s="1"/>
  <c r="G97" i="19" l="1"/>
  <c r="G79" i="19"/>
  <c r="G98" i="19" s="1"/>
  <c r="G99" i="19"/>
  <c r="F78" i="18"/>
  <c r="F19" i="18"/>
  <c r="G77" i="18"/>
  <c r="G76" i="18"/>
  <c r="G75" i="18"/>
  <c r="G74" i="18"/>
  <c r="G73" i="18"/>
  <c r="G72" i="18"/>
  <c r="G71" i="18"/>
  <c r="G70" i="18"/>
  <c r="G69" i="18"/>
  <c r="F83" i="18" l="1"/>
  <c r="H102" i="18" l="1"/>
  <c r="F58" i="14"/>
  <c r="F53" i="13"/>
  <c r="F56" i="9"/>
  <c r="F68" i="8"/>
  <c r="F60" i="7"/>
  <c r="F67" i="6"/>
  <c r="F67" i="5"/>
  <c r="F77" i="4"/>
  <c r="F70" i="1"/>
  <c r="H104" i="18" l="1"/>
  <c r="H103" i="18"/>
  <c r="F27" i="18"/>
  <c r="G128" i="18"/>
  <c r="P124" i="18"/>
  <c r="O124" i="18"/>
  <c r="N124" i="18"/>
  <c r="P97" i="18"/>
  <c r="O97" i="18"/>
  <c r="N97" i="18"/>
  <c r="F96" i="18"/>
  <c r="G95" i="18"/>
  <c r="G94" i="18"/>
  <c r="G93" i="18"/>
  <c r="G92" i="18"/>
  <c r="G91" i="18"/>
  <c r="F90" i="18"/>
  <c r="F97" i="18" s="1"/>
  <c r="G89" i="18"/>
  <c r="G88" i="18"/>
  <c r="G87" i="18"/>
  <c r="G86" i="18"/>
  <c r="G85" i="18"/>
  <c r="G84" i="18"/>
  <c r="G82" i="18"/>
  <c r="G81" i="18"/>
  <c r="P78" i="18"/>
  <c r="P99" i="18" s="1"/>
  <c r="O78" i="18"/>
  <c r="O99" i="18" s="1"/>
  <c r="N78" i="18"/>
  <c r="N99" i="18" s="1"/>
  <c r="G50" i="18"/>
  <c r="G49" i="18"/>
  <c r="G48" i="18"/>
  <c r="G47" i="18"/>
  <c r="G46" i="18"/>
  <c r="G45" i="18"/>
  <c r="G44" i="18"/>
  <c r="G43" i="18"/>
  <c r="G39" i="18"/>
  <c r="G38" i="18"/>
  <c r="G37" i="18"/>
  <c r="G36" i="18"/>
  <c r="G35" i="18"/>
  <c r="G34" i="18"/>
  <c r="G33" i="18"/>
  <c r="G32" i="18"/>
  <c r="G31" i="18"/>
  <c r="G30" i="18"/>
  <c r="G26" i="18"/>
  <c r="G25" i="18"/>
  <c r="G24" i="18"/>
  <c r="G23" i="18"/>
  <c r="G22" i="18"/>
  <c r="G21" i="18"/>
  <c r="G19" i="18"/>
  <c r="E29" i="14"/>
  <c r="E30" i="14" s="1"/>
  <c r="F50" i="14"/>
  <c r="F49" i="14"/>
  <c r="F44" i="14"/>
  <c r="F43" i="14"/>
  <c r="F40" i="14"/>
  <c r="F137" i="14"/>
  <c r="F136" i="14"/>
  <c r="F135" i="14"/>
  <c r="O131" i="14"/>
  <c r="N131" i="14"/>
  <c r="M131" i="14"/>
  <c r="G131" i="14"/>
  <c r="O123" i="14"/>
  <c r="N123" i="14"/>
  <c r="M123" i="14"/>
  <c r="E122" i="14"/>
  <c r="F120" i="14"/>
  <c r="F119" i="14"/>
  <c r="F118" i="14"/>
  <c r="F117" i="14"/>
  <c r="F116" i="14"/>
  <c r="E115" i="14"/>
  <c r="F114" i="14"/>
  <c r="F113" i="14"/>
  <c r="F112" i="14"/>
  <c r="F111" i="14"/>
  <c r="F110" i="14"/>
  <c r="F109" i="14"/>
  <c r="E108" i="14"/>
  <c r="F107" i="14"/>
  <c r="F106" i="14"/>
  <c r="F105" i="14"/>
  <c r="F104" i="14"/>
  <c r="F103" i="14"/>
  <c r="F102" i="14"/>
  <c r="F101" i="14"/>
  <c r="F100" i="14"/>
  <c r="F99" i="14"/>
  <c r="F98" i="14"/>
  <c r="O95" i="14"/>
  <c r="O125" i="14" s="1"/>
  <c r="N95" i="14"/>
  <c r="N125" i="14" s="1"/>
  <c r="M95" i="14"/>
  <c r="M125" i="14" s="1"/>
  <c r="E95" i="14"/>
  <c r="F57" i="14"/>
  <c r="F56" i="14"/>
  <c r="F55" i="14"/>
  <c r="F54" i="14"/>
  <c r="F53" i="14"/>
  <c r="F52" i="14"/>
  <c r="F51" i="14"/>
  <c r="F42" i="14"/>
  <c r="F41" i="14"/>
  <c r="F39" i="14"/>
  <c r="F38" i="14"/>
  <c r="F37" i="14"/>
  <c r="F36" i="14"/>
  <c r="F35" i="14"/>
  <c r="F34" i="14"/>
  <c r="F33" i="14"/>
  <c r="F32" i="14"/>
  <c r="F29" i="14"/>
  <c r="F28" i="14"/>
  <c r="F27" i="14"/>
  <c r="F26" i="14"/>
  <c r="F25" i="14"/>
  <c r="F24" i="14"/>
  <c r="F23" i="14"/>
  <c r="F22" i="14"/>
  <c r="F20" i="14"/>
  <c r="E20" i="14"/>
  <c r="F127" i="13"/>
  <c r="F126" i="13"/>
  <c r="F125" i="13"/>
  <c r="O121" i="13"/>
  <c r="N121" i="13"/>
  <c r="M121" i="13"/>
  <c r="G121" i="13"/>
  <c r="O113" i="13"/>
  <c r="N113" i="13"/>
  <c r="M113" i="13"/>
  <c r="E112" i="13"/>
  <c r="F110" i="13"/>
  <c r="F109" i="13"/>
  <c r="F108" i="13"/>
  <c r="F107" i="13"/>
  <c r="F106" i="13"/>
  <c r="E105" i="13"/>
  <c r="F104" i="13"/>
  <c r="F103" i="13"/>
  <c r="F102" i="13"/>
  <c r="F101" i="13"/>
  <c r="F100" i="13"/>
  <c r="F99" i="13"/>
  <c r="E98" i="13"/>
  <c r="F97" i="13"/>
  <c r="F96" i="13"/>
  <c r="F95" i="13"/>
  <c r="F94" i="13"/>
  <c r="F93" i="13"/>
  <c r="F92" i="13"/>
  <c r="F91" i="13"/>
  <c r="F90" i="13"/>
  <c r="F89" i="13"/>
  <c r="F88" i="13"/>
  <c r="O85" i="13"/>
  <c r="O115" i="13" s="1"/>
  <c r="N85" i="13"/>
  <c r="N115" i="13" s="1"/>
  <c r="M85" i="13"/>
  <c r="M115" i="13" s="1"/>
  <c r="E85" i="13"/>
  <c r="F52" i="13"/>
  <c r="F51" i="13"/>
  <c r="F50" i="13"/>
  <c r="F49" i="13"/>
  <c r="F48" i="13"/>
  <c r="F47" i="13"/>
  <c r="F46" i="13"/>
  <c r="F41" i="13"/>
  <c r="F40" i="13"/>
  <c r="F39" i="13"/>
  <c r="F38" i="13"/>
  <c r="F37" i="13"/>
  <c r="F36" i="13"/>
  <c r="F35" i="13"/>
  <c r="F34" i="13"/>
  <c r="F33" i="13"/>
  <c r="F32" i="13"/>
  <c r="E30" i="13"/>
  <c r="F29" i="13"/>
  <c r="F28" i="13"/>
  <c r="F27" i="13"/>
  <c r="F26" i="13"/>
  <c r="F25" i="13"/>
  <c r="F24" i="13"/>
  <c r="F23" i="13"/>
  <c r="F22" i="13"/>
  <c r="F20" i="13"/>
  <c r="E20" i="13"/>
  <c r="E115" i="13" s="1"/>
  <c r="F98" i="13" l="1"/>
  <c r="H124" i="18"/>
  <c r="O86" i="13"/>
  <c r="O114" i="13" s="1"/>
  <c r="G78" i="18"/>
  <c r="G27" i="18"/>
  <c r="G28" i="18" s="1"/>
  <c r="F28" i="18"/>
  <c r="G83" i="18"/>
  <c r="P79" i="18"/>
  <c r="P98" i="18" s="1"/>
  <c r="F30" i="13"/>
  <c r="F85" i="13"/>
  <c r="E113" i="13"/>
  <c r="F105" i="13"/>
  <c r="F112" i="13"/>
  <c r="G90" i="18"/>
  <c r="G96" i="18"/>
  <c r="N79" i="18"/>
  <c r="N98" i="18" s="1"/>
  <c r="O79" i="18"/>
  <c r="O98" i="18" s="1"/>
  <c r="F30" i="14"/>
  <c r="M96" i="14"/>
  <c r="M124" i="14" s="1"/>
  <c r="F115" i="14"/>
  <c r="F122" i="14"/>
  <c r="O96" i="14"/>
  <c r="O124" i="14" s="1"/>
  <c r="F108" i="14"/>
  <c r="E123" i="14"/>
  <c r="E125" i="14"/>
  <c r="F95" i="14"/>
  <c r="F125" i="14" s="1"/>
  <c r="N96" i="14"/>
  <c r="N124" i="14" s="1"/>
  <c r="E96" i="14"/>
  <c r="E124" i="14" s="1"/>
  <c r="M86" i="13"/>
  <c r="M114" i="13" s="1"/>
  <c r="N86" i="13"/>
  <c r="N114" i="13" s="1"/>
  <c r="E86" i="13"/>
  <c r="F86" i="13" l="1"/>
  <c r="E114" i="13"/>
  <c r="F113" i="13"/>
  <c r="F115" i="13"/>
  <c r="G99" i="18"/>
  <c r="F79" i="18"/>
  <c r="F98" i="18" s="1"/>
  <c r="F99" i="18"/>
  <c r="G97" i="18"/>
  <c r="F123" i="14"/>
  <c r="F114" i="13"/>
  <c r="G79" i="18"/>
  <c r="F96" i="14"/>
  <c r="F120" i="9"/>
  <c r="F119" i="9"/>
  <c r="F118" i="9"/>
  <c r="M114" i="9"/>
  <c r="G114" i="9"/>
  <c r="O106" i="9"/>
  <c r="N106" i="9"/>
  <c r="M106" i="9"/>
  <c r="E105" i="9"/>
  <c r="F104" i="9"/>
  <c r="F103" i="9"/>
  <c r="F102" i="9"/>
  <c r="F101" i="9"/>
  <c r="F100" i="9"/>
  <c r="E99" i="9"/>
  <c r="F98" i="9"/>
  <c r="F97" i="9"/>
  <c r="F96" i="9"/>
  <c r="F95" i="9"/>
  <c r="F94" i="9"/>
  <c r="F93" i="9"/>
  <c r="E92" i="9"/>
  <c r="F91" i="9"/>
  <c r="F90" i="9"/>
  <c r="O87" i="9"/>
  <c r="O108" i="9" s="1"/>
  <c r="N87" i="9"/>
  <c r="N108" i="9" s="1"/>
  <c r="M87" i="9"/>
  <c r="M108" i="9" s="1"/>
  <c r="E87" i="9"/>
  <c r="F55" i="9"/>
  <c r="F54" i="9"/>
  <c r="F53" i="9"/>
  <c r="F52" i="9"/>
  <c r="F51" i="9"/>
  <c r="F50" i="9"/>
  <c r="F49" i="9"/>
  <c r="F48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E30" i="9"/>
  <c r="F29" i="9"/>
  <c r="F28" i="9"/>
  <c r="F27" i="9"/>
  <c r="F26" i="9"/>
  <c r="F25" i="9"/>
  <c r="F24" i="9"/>
  <c r="F23" i="9"/>
  <c r="F22" i="9"/>
  <c r="F20" i="9"/>
  <c r="E20" i="9"/>
  <c r="F54" i="8"/>
  <c r="F53" i="8"/>
  <c r="F50" i="8"/>
  <c r="F49" i="8"/>
  <c r="F60" i="8"/>
  <c r="F59" i="8"/>
  <c r="F57" i="8"/>
  <c r="F56" i="8"/>
  <c r="N131" i="8"/>
  <c r="O131" i="8" s="1"/>
  <c r="M132" i="8"/>
  <c r="N130" i="8"/>
  <c r="O130" i="8" s="1"/>
  <c r="N129" i="8"/>
  <c r="O129" i="8" s="1"/>
  <c r="N128" i="8"/>
  <c r="O128" i="8" s="1"/>
  <c r="F138" i="8"/>
  <c r="F137" i="8"/>
  <c r="F136" i="8"/>
  <c r="G132" i="8"/>
  <c r="O119" i="8"/>
  <c r="N119" i="8"/>
  <c r="M119" i="8"/>
  <c r="E118" i="8"/>
  <c r="F117" i="8"/>
  <c r="F116" i="8"/>
  <c r="F115" i="8"/>
  <c r="F114" i="8"/>
  <c r="F113" i="8"/>
  <c r="F118" i="8" s="1"/>
  <c r="E112" i="8"/>
  <c r="F111" i="8"/>
  <c r="F110" i="8"/>
  <c r="F109" i="8"/>
  <c r="F108" i="8"/>
  <c r="F107" i="8"/>
  <c r="F106" i="8"/>
  <c r="E105" i="8"/>
  <c r="F104" i="8"/>
  <c r="F103" i="8"/>
  <c r="O100" i="8"/>
  <c r="O121" i="8" s="1"/>
  <c r="N100" i="8"/>
  <c r="N121" i="8" s="1"/>
  <c r="M100" i="8"/>
  <c r="M121" i="8" s="1"/>
  <c r="E100" i="8"/>
  <c r="F67" i="8"/>
  <c r="F66" i="8"/>
  <c r="F65" i="8"/>
  <c r="F64" i="8"/>
  <c r="F63" i="8"/>
  <c r="F62" i="8"/>
  <c r="F61" i="8"/>
  <c r="F51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E30" i="8"/>
  <c r="F29" i="8"/>
  <c r="F28" i="8"/>
  <c r="F27" i="8"/>
  <c r="F26" i="8"/>
  <c r="F25" i="8"/>
  <c r="F24" i="8"/>
  <c r="F23" i="8"/>
  <c r="F22" i="8"/>
  <c r="F20" i="8"/>
  <c r="E20" i="8"/>
  <c r="F125" i="7"/>
  <c r="F124" i="7"/>
  <c r="F123" i="7"/>
  <c r="O119" i="7"/>
  <c r="N119" i="7"/>
  <c r="M119" i="7"/>
  <c r="G119" i="7"/>
  <c r="O111" i="7"/>
  <c r="N111" i="7"/>
  <c r="M111" i="7"/>
  <c r="E110" i="7"/>
  <c r="F109" i="7"/>
  <c r="F108" i="7"/>
  <c r="F107" i="7"/>
  <c r="F106" i="7"/>
  <c r="F105" i="7"/>
  <c r="E104" i="7"/>
  <c r="F103" i="7"/>
  <c r="F102" i="7"/>
  <c r="F101" i="7"/>
  <c r="F100" i="7"/>
  <c r="F99" i="7"/>
  <c r="F98" i="7"/>
  <c r="E97" i="7"/>
  <c r="F96" i="7"/>
  <c r="F95" i="7"/>
  <c r="O92" i="7"/>
  <c r="O113" i="7" s="1"/>
  <c r="N92" i="7"/>
  <c r="N113" i="7" s="1"/>
  <c r="M92" i="7"/>
  <c r="M113" i="7" s="1"/>
  <c r="E92" i="7"/>
  <c r="F59" i="7"/>
  <c r="F58" i="7"/>
  <c r="F57" i="7"/>
  <c r="F56" i="7"/>
  <c r="F55" i="7"/>
  <c r="F54" i="7"/>
  <c r="F53" i="7"/>
  <c r="F52" i="7"/>
  <c r="F51" i="7"/>
  <c r="F50" i="7"/>
  <c r="F49" i="7"/>
  <c r="F48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E30" i="7"/>
  <c r="F29" i="7"/>
  <c r="F28" i="7"/>
  <c r="F27" i="7"/>
  <c r="F26" i="7"/>
  <c r="F25" i="7"/>
  <c r="F24" i="7"/>
  <c r="F23" i="7"/>
  <c r="F22" i="7"/>
  <c r="F20" i="7"/>
  <c r="E20" i="7"/>
  <c r="N99" i="6"/>
  <c r="F132" i="6"/>
  <c r="F131" i="6"/>
  <c r="F130" i="6"/>
  <c r="O126" i="6"/>
  <c r="N126" i="6"/>
  <c r="M126" i="6"/>
  <c r="G126" i="6"/>
  <c r="O118" i="6"/>
  <c r="N118" i="6"/>
  <c r="M118" i="6"/>
  <c r="E117" i="6"/>
  <c r="F116" i="6"/>
  <c r="F115" i="6"/>
  <c r="F114" i="6"/>
  <c r="F113" i="6"/>
  <c r="F112" i="6"/>
  <c r="E111" i="6"/>
  <c r="F110" i="6"/>
  <c r="F109" i="6"/>
  <c r="F108" i="6"/>
  <c r="F107" i="6"/>
  <c r="F106" i="6"/>
  <c r="F105" i="6"/>
  <c r="E104" i="6"/>
  <c r="F103" i="6"/>
  <c r="F102" i="6"/>
  <c r="O99" i="6"/>
  <c r="O120" i="6" s="1"/>
  <c r="N120" i="6"/>
  <c r="M99" i="6"/>
  <c r="M120" i="6" s="1"/>
  <c r="E99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E30" i="6"/>
  <c r="F29" i="6"/>
  <c r="F28" i="6"/>
  <c r="F27" i="6"/>
  <c r="F26" i="6"/>
  <c r="F25" i="6"/>
  <c r="F24" i="6"/>
  <c r="F23" i="6"/>
  <c r="F22" i="6"/>
  <c r="F20" i="6"/>
  <c r="E20" i="6"/>
  <c r="F132" i="5"/>
  <c r="F131" i="5"/>
  <c r="F130" i="5"/>
  <c r="O126" i="5"/>
  <c r="N126" i="5"/>
  <c r="M126" i="5"/>
  <c r="G126" i="5"/>
  <c r="O118" i="5"/>
  <c r="N118" i="5"/>
  <c r="M118" i="5"/>
  <c r="E117" i="5"/>
  <c r="F116" i="5"/>
  <c r="F115" i="5"/>
  <c r="F114" i="5"/>
  <c r="F113" i="5"/>
  <c r="F112" i="5"/>
  <c r="E111" i="5"/>
  <c r="F110" i="5"/>
  <c r="F109" i="5"/>
  <c r="F108" i="5"/>
  <c r="F107" i="5"/>
  <c r="F106" i="5"/>
  <c r="F105" i="5"/>
  <c r="E104" i="5"/>
  <c r="F103" i="5"/>
  <c r="F102" i="5"/>
  <c r="O99" i="5"/>
  <c r="O120" i="5" s="1"/>
  <c r="N99" i="5"/>
  <c r="N120" i="5" s="1"/>
  <c r="M99" i="5"/>
  <c r="M120" i="5" s="1"/>
  <c r="E99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E30" i="5"/>
  <c r="F29" i="5"/>
  <c r="F28" i="5"/>
  <c r="F27" i="5"/>
  <c r="F26" i="5"/>
  <c r="F25" i="5"/>
  <c r="F24" i="5"/>
  <c r="F23" i="5"/>
  <c r="F22" i="5"/>
  <c r="F20" i="5"/>
  <c r="E20" i="5"/>
  <c r="O140" i="4"/>
  <c r="N140" i="4"/>
  <c r="M140" i="4"/>
  <c r="O128" i="4"/>
  <c r="N128" i="4"/>
  <c r="M128" i="4"/>
  <c r="O109" i="4"/>
  <c r="O110" i="4" s="1"/>
  <c r="N109" i="4"/>
  <c r="N110" i="4" s="1"/>
  <c r="M109" i="4"/>
  <c r="M130" i="4" s="1"/>
  <c r="F146" i="4"/>
  <c r="F145" i="4"/>
  <c r="F144" i="4"/>
  <c r="G140" i="4"/>
  <c r="E127" i="4"/>
  <c r="F126" i="4"/>
  <c r="F125" i="4"/>
  <c r="F124" i="4"/>
  <c r="F123" i="4"/>
  <c r="F122" i="4"/>
  <c r="E121" i="4"/>
  <c r="F120" i="4"/>
  <c r="F119" i="4"/>
  <c r="F118" i="4"/>
  <c r="F117" i="4"/>
  <c r="F116" i="4"/>
  <c r="F115" i="4"/>
  <c r="E114" i="4"/>
  <c r="F113" i="4"/>
  <c r="F112" i="4"/>
  <c r="E109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6" i="4"/>
  <c r="F55" i="4"/>
  <c r="F53" i="4"/>
  <c r="F52" i="4"/>
  <c r="F50" i="4"/>
  <c r="F49" i="4"/>
  <c r="F47" i="4"/>
  <c r="F46" i="4"/>
  <c r="F45" i="4"/>
  <c r="F44" i="4"/>
  <c r="F43" i="4"/>
  <c r="F42" i="4"/>
  <c r="F41" i="4"/>
  <c r="F40" i="4"/>
  <c r="F39" i="4"/>
  <c r="F38" i="4"/>
  <c r="F37" i="4"/>
  <c r="F36" i="4"/>
  <c r="E30" i="4"/>
  <c r="F29" i="4"/>
  <c r="F28" i="4"/>
  <c r="F27" i="4"/>
  <c r="F26" i="4"/>
  <c r="F25" i="4"/>
  <c r="F24" i="4"/>
  <c r="F23" i="4"/>
  <c r="F22" i="4"/>
  <c r="F20" i="4"/>
  <c r="E20" i="4"/>
  <c r="F135" i="1"/>
  <c r="F104" i="6" l="1"/>
  <c r="G98" i="18"/>
  <c r="E120" i="5"/>
  <c r="F30" i="8"/>
  <c r="N132" i="8"/>
  <c r="F124" i="14"/>
  <c r="F30" i="6"/>
  <c r="F105" i="8"/>
  <c r="E108" i="9"/>
  <c r="O132" i="8"/>
  <c r="F127" i="4"/>
  <c r="F117" i="6"/>
  <c r="E119" i="8"/>
  <c r="E130" i="4"/>
  <c r="F121" i="4"/>
  <c r="F111" i="6"/>
  <c r="F118" i="6" s="1"/>
  <c r="O129" i="4"/>
  <c r="F99" i="6"/>
  <c r="E120" i="6"/>
  <c r="M100" i="6"/>
  <c r="M119" i="6" s="1"/>
  <c r="E118" i="6"/>
  <c r="E121" i="8"/>
  <c r="F112" i="8"/>
  <c r="F87" i="9"/>
  <c r="E106" i="9"/>
  <c r="F99" i="9"/>
  <c r="O114" i="9"/>
  <c r="F30" i="9"/>
  <c r="F108" i="9" s="1"/>
  <c r="F92" i="9"/>
  <c r="F105" i="9"/>
  <c r="N88" i="9"/>
  <c r="N107" i="9" s="1"/>
  <c r="N114" i="9"/>
  <c r="E88" i="9"/>
  <c r="E107" i="9" s="1"/>
  <c r="M88" i="9"/>
  <c r="M107" i="9" s="1"/>
  <c r="O88" i="9"/>
  <c r="O107" i="9" s="1"/>
  <c r="F100" i="8"/>
  <c r="F121" i="8" s="1"/>
  <c r="E101" i="8"/>
  <c r="E120" i="8" s="1"/>
  <c r="O101" i="8"/>
  <c r="O120" i="8" s="1"/>
  <c r="M101" i="8"/>
  <c r="M120" i="8" s="1"/>
  <c r="N101" i="8"/>
  <c r="N120" i="8" s="1"/>
  <c r="E113" i="7"/>
  <c r="F104" i="7"/>
  <c r="F110" i="7"/>
  <c r="M93" i="7"/>
  <c r="M112" i="7" s="1"/>
  <c r="F30" i="7"/>
  <c r="F92" i="7"/>
  <c r="O93" i="7"/>
  <c r="O112" i="7" s="1"/>
  <c r="F97" i="7"/>
  <c r="E111" i="7"/>
  <c r="N93" i="7"/>
  <c r="N112" i="7" s="1"/>
  <c r="E93" i="7"/>
  <c r="O100" i="6"/>
  <c r="O119" i="6" s="1"/>
  <c r="N100" i="6"/>
  <c r="N119" i="6" s="1"/>
  <c r="E100" i="6"/>
  <c r="F30" i="5"/>
  <c r="F104" i="5"/>
  <c r="E118" i="5"/>
  <c r="F117" i="5"/>
  <c r="F99" i="5"/>
  <c r="F120" i="5" s="1"/>
  <c r="F111" i="5"/>
  <c r="N100" i="5"/>
  <c r="N119" i="5" s="1"/>
  <c r="E100" i="5"/>
  <c r="M100" i="5"/>
  <c r="M119" i="5" s="1"/>
  <c r="O100" i="5"/>
  <c r="O119" i="5" s="1"/>
  <c r="F30" i="4"/>
  <c r="F130" i="4" s="1"/>
  <c r="F109" i="4"/>
  <c r="F114" i="4"/>
  <c r="F128" i="4" s="1"/>
  <c r="E128" i="4"/>
  <c r="O130" i="4"/>
  <c r="N129" i="4"/>
  <c r="N130" i="4"/>
  <c r="M110" i="4"/>
  <c r="M129" i="4" s="1"/>
  <c r="E110" i="4"/>
  <c r="E119" i="5" l="1"/>
  <c r="F118" i="5"/>
  <c r="F120" i="6"/>
  <c r="F100" i="6"/>
  <c r="F119" i="6" s="1"/>
  <c r="F119" i="8"/>
  <c r="F100" i="5"/>
  <c r="F119" i="5" s="1"/>
  <c r="E129" i="4"/>
  <c r="F110" i="4"/>
  <c r="F129" i="4" s="1"/>
  <c r="E119" i="6"/>
  <c r="F106" i="9"/>
  <c r="F88" i="9"/>
  <c r="F101" i="8"/>
  <c r="F93" i="7"/>
  <c r="F113" i="7"/>
  <c r="E112" i="7"/>
  <c r="F111" i="7"/>
  <c r="F120" i="8" l="1"/>
  <c r="F112" i="7"/>
  <c r="F107" i="9"/>
  <c r="E102" i="1"/>
  <c r="F62" i="1"/>
  <c r="F61" i="1"/>
  <c r="F60" i="1"/>
  <c r="F59" i="1"/>
  <c r="F58" i="1"/>
  <c r="F57" i="1"/>
  <c r="F56" i="1"/>
  <c r="F54" i="1"/>
  <c r="F53" i="1"/>
  <c r="F49" i="1"/>
  <c r="F47" i="1"/>
  <c r="F46" i="1"/>
  <c r="F43" i="1"/>
  <c r="F41" i="1"/>
  <c r="F40" i="1"/>
  <c r="E114" i="1"/>
  <c r="E120" i="1"/>
  <c r="F119" i="1"/>
  <c r="F118" i="1"/>
  <c r="F117" i="1"/>
  <c r="F116" i="1"/>
  <c r="F115" i="1"/>
  <c r="F113" i="1"/>
  <c r="E107" i="1"/>
  <c r="F112" i="1"/>
  <c r="F111" i="1"/>
  <c r="F110" i="1"/>
  <c r="F109" i="1"/>
  <c r="F108" i="1"/>
  <c r="G131" i="1"/>
  <c r="F106" i="1"/>
  <c r="F105" i="1"/>
  <c r="F114" i="1" l="1"/>
  <c r="F107" i="1"/>
  <c r="E121" i="1"/>
  <c r="F120" i="1"/>
  <c r="F20" i="1"/>
  <c r="E20" i="1"/>
  <c r="E30" i="1"/>
  <c r="F68" i="1"/>
  <c r="F67" i="1"/>
  <c r="F66" i="1"/>
  <c r="F28" i="1"/>
  <c r="F29" i="1"/>
  <c r="F27" i="1"/>
  <c r="F26" i="1"/>
  <c r="F25" i="1"/>
  <c r="F24" i="1"/>
  <c r="F23" i="1"/>
  <c r="F22" i="1"/>
  <c r="F69" i="1"/>
  <c r="F65" i="1"/>
  <c r="F64" i="1"/>
  <c r="F63" i="1"/>
  <c r="F55" i="1"/>
  <c r="F33" i="1"/>
  <c r="F32" i="1"/>
  <c r="F48" i="1"/>
  <c r="F45" i="1"/>
  <c r="F44" i="1"/>
  <c r="F42" i="1"/>
  <c r="F39" i="1"/>
  <c r="F38" i="1"/>
  <c r="F37" i="1"/>
  <c r="F36" i="1"/>
  <c r="F35" i="1"/>
  <c r="F34" i="1"/>
  <c r="E123" i="1" l="1"/>
  <c r="E103" i="1"/>
  <c r="E122" i="1" s="1"/>
  <c r="F121" i="1"/>
  <c r="F102" i="1"/>
  <c r="F30" i="1"/>
  <c r="F103" i="1" l="1"/>
  <c r="F122" i="1" s="1"/>
  <c r="F123" i="1"/>
</calcChain>
</file>

<file path=xl/sharedStrings.xml><?xml version="1.0" encoding="utf-8"?>
<sst xmlns="http://schemas.openxmlformats.org/spreadsheetml/2006/main" count="5226" uniqueCount="622">
  <si>
    <t>Нежилые помещения</t>
  </si>
  <si>
    <t>Установлен-ные в отношении муниципаль-ного недвижимого имущества ограничения (обременения) с указанием основания и даты их возникнове-ния и прекращения</t>
  </si>
  <si>
    <t>Реквизиты документов, являющихся основаниями для прекраще-ния права муниципальной собственно-сти на недвижимое имущество</t>
  </si>
  <si>
    <t>Реквизиты документов, являющихся основаниями для возникновения права муниципальной собственности на недвижимое имущество</t>
  </si>
  <si>
    <t>Дата прекращения права муниципаль-ной собственности на недвижимое имущество</t>
  </si>
  <si>
    <t>Дата возникновения права муниципальной собствен-ности на недвижимое имущество</t>
  </si>
  <si>
    <t>Начислен-ная амортиза-ция (износ)</t>
  </si>
  <si>
    <t>Балансовая стоимость недвижи-мого имущества, руб</t>
  </si>
  <si>
    <t>Площадь, протяженность и (или) иные параметры, характеризующие физические свойства недвижимого имущества</t>
  </si>
  <si>
    <t>Кадастровый номер недвижимого имущества</t>
  </si>
  <si>
    <t>Адрес (местоположе-ние) недвижимого имущества</t>
  </si>
  <si>
    <t>Наименова-ние недвижимого имущества</t>
  </si>
  <si>
    <t>Жилой дом п.Тепличный №8</t>
  </si>
  <si>
    <t>Жилые помещения</t>
  </si>
  <si>
    <t>Жилой дом п.Тепличный №9</t>
  </si>
  <si>
    <t>Жилой дом п.Тепличный №10</t>
  </si>
  <si>
    <t>Жилой дом п.Тепличный №11</t>
  </si>
  <si>
    <t>Жилой дом п.Тепличный №12</t>
  </si>
  <si>
    <r>
      <t xml:space="preserve">Курская область, Железногорский район, Разветьевский с/с, п. Тепличный </t>
    </r>
    <r>
      <rPr>
        <b/>
        <u/>
        <sz val="8"/>
        <color theme="1"/>
        <rFont val="Arial"/>
        <family val="2"/>
        <charset val="204"/>
      </rPr>
      <t>№9 кв.3</t>
    </r>
  </si>
  <si>
    <r>
      <t xml:space="preserve">Курская область, Железногорский район, Разветьевский с/с, п. Тепличный </t>
    </r>
    <r>
      <rPr>
        <b/>
        <u/>
        <sz val="8"/>
        <color theme="1"/>
        <rFont val="Arial"/>
        <family val="2"/>
        <charset val="204"/>
      </rPr>
      <t>№10 кв.13</t>
    </r>
  </si>
  <si>
    <r>
      <t xml:space="preserve">Курская область, Железногорский район, Разветьевский с/с, п. Тепличный </t>
    </r>
    <r>
      <rPr>
        <b/>
        <u/>
        <sz val="8"/>
        <color indexed="8"/>
        <rFont val="Arial"/>
        <family val="2"/>
        <charset val="204"/>
      </rPr>
      <t>№8 кв.50</t>
    </r>
  </si>
  <si>
    <r>
      <t xml:space="preserve">Курская область, Железногорский район, Разветьевский с/с, п. Тепличный </t>
    </r>
    <r>
      <rPr>
        <b/>
        <u/>
        <sz val="8"/>
        <color theme="1"/>
        <rFont val="Arial"/>
        <family val="2"/>
        <charset val="204"/>
      </rPr>
      <t>№10 кв.24</t>
    </r>
  </si>
  <si>
    <r>
      <t xml:space="preserve">Курская область, Железногорский район, Разветьевский с/с, п. Тепличный </t>
    </r>
    <r>
      <rPr>
        <b/>
        <u/>
        <sz val="8"/>
        <color theme="1"/>
        <rFont val="Arial"/>
        <family val="2"/>
        <charset val="204"/>
      </rPr>
      <t>№10 кв.40</t>
    </r>
  </si>
  <si>
    <r>
      <t xml:space="preserve">Курская область, Железногорский район, Разветьевский с/с, п. Тепличный </t>
    </r>
    <r>
      <rPr>
        <b/>
        <u/>
        <sz val="8"/>
        <color theme="1"/>
        <rFont val="Arial"/>
        <family val="2"/>
        <charset val="204"/>
      </rPr>
      <t>№11 кв.12</t>
    </r>
  </si>
  <si>
    <r>
      <t xml:space="preserve">Курская область, Железногорский район, Разветьевский с/с, п. Тепличный </t>
    </r>
    <r>
      <rPr>
        <b/>
        <u/>
        <sz val="8"/>
        <color theme="1"/>
        <rFont val="Arial"/>
        <family val="2"/>
        <charset val="204"/>
      </rPr>
      <t>№11 кв.30</t>
    </r>
  </si>
  <si>
    <r>
      <t xml:space="preserve">Курская область, Железногорский район, Разветьевский с/с, п. Тепличный </t>
    </r>
    <r>
      <rPr>
        <b/>
        <u/>
        <sz val="8"/>
        <color theme="1"/>
        <rFont val="Arial"/>
        <family val="2"/>
        <charset val="204"/>
      </rPr>
      <t>№12 кв.18</t>
    </r>
  </si>
  <si>
    <r>
      <t xml:space="preserve">Курская область, Железногорский район, Разветьевский с/с, п. Тепличный </t>
    </r>
    <r>
      <rPr>
        <b/>
        <u/>
        <sz val="8"/>
        <color theme="1"/>
        <rFont val="Arial"/>
        <family val="2"/>
        <charset val="204"/>
      </rPr>
      <t>№12 кв.40</t>
    </r>
  </si>
  <si>
    <r>
      <t xml:space="preserve">Курская область, Железногорский район, Разветьевский с/с, п. Тепличный </t>
    </r>
    <r>
      <rPr>
        <b/>
        <u/>
        <sz val="8"/>
        <color theme="1"/>
        <rFont val="Arial"/>
        <family val="2"/>
        <charset val="204"/>
      </rPr>
      <t>№12 кв.60</t>
    </r>
  </si>
  <si>
    <r>
      <t xml:space="preserve">  </t>
    </r>
    <r>
      <rPr>
        <b/>
        <sz val="10"/>
        <color theme="1"/>
        <rFont val="Times New Roman"/>
        <family val="1"/>
        <charset val="204"/>
      </rPr>
      <t>Сооружения</t>
    </r>
  </si>
  <si>
    <t>Водопроводная сеть "Панютино"</t>
  </si>
  <si>
    <t xml:space="preserve">Сети канализация </t>
  </si>
  <si>
    <t xml:space="preserve">Тепловые сети </t>
  </si>
  <si>
    <t xml:space="preserve">Буровая скважина 38:210:002:000135270 с.Разветье «МТФ»   </t>
  </si>
  <si>
    <t>Водонапорная башня 38:210:002:000135620 с.Разветье «МТФ»</t>
  </si>
  <si>
    <t>Буровая скаважина с.Разветье «Ветлечебница»</t>
  </si>
  <si>
    <t>Водонапорная башня с.Разветье «Ветлечебница»</t>
  </si>
  <si>
    <t>Буровая скаважина с.Разветье «Поповка»</t>
  </si>
  <si>
    <t>Водонапорная башня с.Разветье «Поповка»</t>
  </si>
  <si>
    <t>Буровая скаважина с.Разветье «Заверх»</t>
  </si>
  <si>
    <t>Водонапорная башня с.Разветье «Заверх»</t>
  </si>
  <si>
    <t>Буровая сважина с.Осинки</t>
  </si>
  <si>
    <t>Буровая скважина с.Ажово «Панютино»</t>
  </si>
  <si>
    <t>Буровая скважина с. Разветье «ул. Садовая»</t>
  </si>
  <si>
    <t>Водонапорная башня с.Разветье "ул. Садовая"</t>
  </si>
  <si>
    <t>Водопроводная башня и сети водопровода с. Разветье</t>
  </si>
  <si>
    <t>Водозабор № 2/6031 (скважина, башня) п.Первомайский</t>
  </si>
  <si>
    <t>Курская область, Железногорский район, Разветьевский с/с,                       с. Разветье</t>
  </si>
  <si>
    <t>Курская область, Железногорский район, Разветьевский с/с,                       с. Осинки</t>
  </si>
  <si>
    <t>Курская область, Железногорский район, Разветьевский с/с,                       с. Ажовская щека</t>
  </si>
  <si>
    <t>Курская область, Железногорский район, Разветьевский с/с,                       с. Ажово</t>
  </si>
  <si>
    <t>Курская область, Железногорский район, Разветьевский с/с,                       п. Первомайский</t>
  </si>
  <si>
    <t>Памятник погибшим воинам  с.Ажово</t>
  </si>
  <si>
    <t>Памятник погибшим воинам  п.Тепличный</t>
  </si>
  <si>
    <t>Памятник погибшим воинам  с.Разветье (кладбище)</t>
  </si>
  <si>
    <t>Памятник воинам  павшим за освобождение с.Расторог</t>
  </si>
  <si>
    <t>Памятник павшим партизанам п.Пролетарский</t>
  </si>
  <si>
    <t>Бюст Герою Советского Союза Тимошенко А.И.</t>
  </si>
  <si>
    <t xml:space="preserve">Курская область, Железногорский район, Разветьевский с/с,                  п. Тепличный </t>
  </si>
  <si>
    <t>Курская область, Железногорский район, Разветьевский с/с,                       с. Расторог</t>
  </si>
  <si>
    <t>Курская область, Железногорский район, Разветьевский с/с,                       п. Пролетарский</t>
  </si>
  <si>
    <t>Курская область, Железногорский район, Разветьевский с/с,                       д. Клишино</t>
  </si>
  <si>
    <t xml:space="preserve">Плотина 115 м  с.Разветье (Коровья Лощина) 38:210:002:000130260 </t>
  </si>
  <si>
    <t>Курская область, Железногорский район, Разветьевский с/с,                       п. Щека</t>
  </si>
  <si>
    <t xml:space="preserve">Земельный участок           46:06:080501:6   </t>
  </si>
  <si>
    <t>Земельный участок            46:06:081401:13</t>
  </si>
  <si>
    <t>Земельный участок            46:06:000000:14</t>
  </si>
  <si>
    <t>Земельный участок            46:06:000000:133</t>
  </si>
  <si>
    <t xml:space="preserve">46:06:080501:6 </t>
  </si>
  <si>
    <t>46:06:081401:13</t>
  </si>
  <si>
    <t>46:06:000000:14</t>
  </si>
  <si>
    <t>46:06:000000:133</t>
  </si>
  <si>
    <t>Здание в с.АЖОВО</t>
  </si>
  <si>
    <t>Здание сельсовета</t>
  </si>
  <si>
    <t>Пристройка</t>
  </si>
  <si>
    <t>Здание медпункта (ФАП)</t>
  </si>
  <si>
    <t>Земельный участок (ФАП)</t>
  </si>
  <si>
    <t>Здание Разветьевского ЦДК</t>
  </si>
  <si>
    <t>Здание медпунк.</t>
  </si>
  <si>
    <t>Здание Клишинского ЦДК</t>
  </si>
  <si>
    <t>Движимое имущество</t>
  </si>
  <si>
    <t>Жилой дом с. Разветье №8</t>
  </si>
  <si>
    <r>
      <t xml:space="preserve">Курская область, Железногорский район, Разветьевский с/с,                       с. Разветье, ул.Советская </t>
    </r>
    <r>
      <rPr>
        <b/>
        <u/>
        <sz val="8"/>
        <color theme="1"/>
        <rFont val="Arial"/>
        <family val="2"/>
        <charset val="204"/>
      </rPr>
      <t>№8 кв.6</t>
    </r>
  </si>
  <si>
    <r>
      <t xml:space="preserve">Курская область, Железногорский район, Разветьевский с/с,                       с. Разветье, ул.Советская </t>
    </r>
    <r>
      <rPr>
        <b/>
        <u/>
        <sz val="8"/>
        <color theme="1"/>
        <rFont val="Arial"/>
        <family val="2"/>
        <charset val="204"/>
      </rPr>
      <t>№8 кв.7</t>
    </r>
  </si>
  <si>
    <t xml:space="preserve">Здание панельное </t>
  </si>
  <si>
    <t xml:space="preserve">Здание кирпичное </t>
  </si>
  <si>
    <t>Здание кирпичное</t>
  </si>
  <si>
    <t>Итого нежилые помещения</t>
  </si>
  <si>
    <t>Передаточный акт №б/н от 21.10.2010г.</t>
  </si>
  <si>
    <t>Протяженность 115 м</t>
  </si>
  <si>
    <t>Акт приема-передачи основных средств №б/н от 02.03.2010г., Решение Собрания депутатов Разветьевского сельсовета №211 от 29.04.2010г. «О принятии в собственность плотины»</t>
  </si>
  <si>
    <t>Здание кирпичное, кровля шиферная, площадь 120,7 кв.м</t>
  </si>
  <si>
    <t>Итого жилые помещения</t>
  </si>
  <si>
    <t>46:06:080501:436</t>
  </si>
  <si>
    <t>46:06:080501:477</t>
  </si>
  <si>
    <t>46:06:080501:490</t>
  </si>
  <si>
    <t>46:06:080501:585</t>
  </si>
  <si>
    <t>46:06:080501:600</t>
  </si>
  <si>
    <t>46:06:080501:612</t>
  </si>
  <si>
    <t>46:06:080501:649</t>
  </si>
  <si>
    <t>46:06:080501:661</t>
  </si>
  <si>
    <t>46:06:080501:690</t>
  </si>
  <si>
    <t>46:06:080501:495</t>
  </si>
  <si>
    <t>46:06:080303:460</t>
  </si>
  <si>
    <r>
      <t xml:space="preserve">Курская область, Железногорский район, Разветьевский с/с,                       с. Разветье, ул.Советская </t>
    </r>
    <r>
      <rPr>
        <b/>
        <u/>
        <sz val="8"/>
        <color theme="1"/>
        <rFont val="Arial"/>
        <family val="2"/>
        <charset val="204"/>
      </rPr>
      <t>№8 кв.3</t>
    </r>
  </si>
  <si>
    <t>46:06:080303:455</t>
  </si>
  <si>
    <t>46:06:080303:454</t>
  </si>
  <si>
    <t>Недвижимое имущество</t>
  </si>
  <si>
    <t>Итого по администрации</t>
  </si>
  <si>
    <t>Итого недвижимое имущество</t>
  </si>
  <si>
    <t>Итого сооружения</t>
  </si>
  <si>
    <t>Итого земельные участки</t>
  </si>
  <si>
    <t>Земельные участки</t>
  </si>
  <si>
    <t>Кадастровая стоимость недвижимого имущества</t>
  </si>
  <si>
    <t>Звуковое оборудование ЦДК</t>
  </si>
  <si>
    <t>Световое оборудование ЦДК</t>
  </si>
  <si>
    <t>Ноутбук ЦДК (инв.номер 06.16000.069)</t>
  </si>
  <si>
    <t>Ноутбук ЦДК (инв.номер 06.16000.071)</t>
  </si>
  <si>
    <t>Ноутбук ЦДК (инв.номер 06.16000.072)</t>
  </si>
  <si>
    <t>т.н. №1050 от 10.11.2015</t>
  </si>
  <si>
    <t>Итого по ЦДК</t>
  </si>
  <si>
    <t>Кресло BRABIX EX-510 экокожа черный  ЦДК (инв.номер 06.16000.075)</t>
  </si>
  <si>
    <t>Холодильник Смоленск (инв.номер 06.16000.060) ВУС</t>
  </si>
  <si>
    <t>Кресло (инв.номер 06.16000.070) ВУС</t>
  </si>
  <si>
    <t>Итого по ВУС</t>
  </si>
  <si>
    <t>т.н. №48 от 09.11.2015</t>
  </si>
  <si>
    <t>Ноутбук (инв.номер 06.16000.065) ВУС</t>
  </si>
  <si>
    <t>Компьютер (инв.номер 06.16000.073) ВУС</t>
  </si>
  <si>
    <t>МФУ hp Laser Pro MFP M125ra (CZ177A) (A4, 128Mb,LCD,20стр/мин, лазерное МФУ,USB2.0)(инв.номер 06.16000.074) ВУС</t>
  </si>
  <si>
    <t>т.н. №87 от 23.12.2015</t>
  </si>
  <si>
    <t>Глава Разветьевского сельсовета</t>
  </si>
  <si>
    <t>Железногорского района                                                                            Чебанов С.В.</t>
  </si>
  <si>
    <t>Главный бухгалтер                                                                                      Евсеева Н.А.</t>
  </si>
  <si>
    <t>Офисная мебель (инв.номер 06.16000.009)</t>
  </si>
  <si>
    <t>Ноутбук с/с (инв.номер 06.16000.067)</t>
  </si>
  <si>
    <t>Итого движимое имущество</t>
  </si>
  <si>
    <t>Буровая скаважина "Дуб»</t>
  </si>
  <si>
    <t>Водонапорная башня "Дуб»</t>
  </si>
  <si>
    <t>Водонапорная башня с.Осинки</t>
  </si>
  <si>
    <t>Буровая скважина             п. Ажовская Щека</t>
  </si>
  <si>
    <t>Водонапорная башня                   п. Ажовская Щека</t>
  </si>
  <si>
    <t>Водонапорная башня         с. Ажово</t>
  </si>
  <si>
    <t>Буровая скважина           с. Ажово (сч.52003895)</t>
  </si>
  <si>
    <t>Водонапорная башня         с. Ажово "Панютино"</t>
  </si>
  <si>
    <t>Водозабор (Скважина,башня) п. Пролетарский</t>
  </si>
  <si>
    <t>Сети водопровода 1 км. Паспорт №1 п. Пролетарский</t>
  </si>
  <si>
    <t>Сети водопровода 1,5 км. Паспорт №2/6031 п. Первомайский</t>
  </si>
  <si>
    <t>Водозабор (Скважина,башня) с. Расторог</t>
  </si>
  <si>
    <t>Сети водопровода 2,5 км. Паспорт №НС п. Первомайский</t>
  </si>
  <si>
    <t>Сети водопровода 2,5 км. Паспорт №1 с. Клишино на левом берегу р. Осмонь</t>
  </si>
  <si>
    <t>Курская область, Железногорский район, Разветьевский с/с,                       с. Клишино</t>
  </si>
  <si>
    <t>Сети водопровода 2,0 км. Паспорт №7676 с. Клишино</t>
  </si>
  <si>
    <t xml:space="preserve">Водозабор (Скважина,башня) с. Клишино </t>
  </si>
  <si>
    <t xml:space="preserve">Водозабор №1 (Скважина,башня) с. Клишино </t>
  </si>
  <si>
    <t>Итого недвижимое и движимое имущество</t>
  </si>
  <si>
    <t>в т.ч.        Итого в казне</t>
  </si>
  <si>
    <t xml:space="preserve">Свидетельство о государственной регистрации права </t>
  </si>
  <si>
    <t xml:space="preserve">Основные средства до 3000 тыс рублей </t>
  </si>
  <si>
    <t>Сотовый телефон DEXP Larus S4 Black GSM/2SIM/220*176/0.3Mп/mikroSD/FM/1050mAh</t>
  </si>
  <si>
    <t>1. Фонарь Трофи TSP19 19+18xLED, ЗУ 220V ак</t>
  </si>
  <si>
    <t>2. Фонарь Трофи TSP19 19+18xLED, ЗУ 220V ак</t>
  </si>
  <si>
    <t>Курская область, Железногорский район, Разветьевский с/с,                с. Ажово</t>
  </si>
  <si>
    <t>Курская область, Железногорский район, Разветьевский с/с,                п. Тепличный</t>
  </si>
  <si>
    <t>Сооружение дорожного транспорта</t>
  </si>
  <si>
    <t>с.Разветье ул. Рабочая</t>
  </si>
  <si>
    <t>Земельный участок</t>
  </si>
  <si>
    <t>с.Разветье ул. Прудная</t>
  </si>
  <si>
    <t>с.Ажово ул.Журавлиная</t>
  </si>
  <si>
    <t>с.Ажово ул. Рыночная</t>
  </si>
  <si>
    <t>п.Осинки</t>
  </si>
  <si>
    <t>д.Клишино ул.Школьная</t>
  </si>
  <si>
    <t>д.Клишино ул.Молодежная</t>
  </si>
  <si>
    <t>с.Расторог</t>
  </si>
  <si>
    <t>п.Первомайский</t>
  </si>
  <si>
    <t>с.Лубышево</t>
  </si>
  <si>
    <t>п.Красный</t>
  </si>
  <si>
    <t>п.Круглый</t>
  </si>
  <si>
    <t>п.Светловка</t>
  </si>
  <si>
    <t>п.Уютный</t>
  </si>
  <si>
    <t>с.Разветье                  ул. Ломакина</t>
  </si>
  <si>
    <t>с.Разветье                      ул. Боровых</t>
  </si>
  <si>
    <t>с.Разветье                     ул. Блинова</t>
  </si>
  <si>
    <t>Реестр муниципальной собственности Администрации Разветьевского сельсовета Железногорского района на 01.01.2017г.</t>
  </si>
  <si>
    <t>поступление</t>
  </si>
  <si>
    <t>передано в район (балансовя ст-сть</t>
  </si>
  <si>
    <t>Сооружение (скважина) с. Разветье</t>
  </si>
  <si>
    <t>Земельный участок 1153 кв. м</t>
  </si>
  <si>
    <t>Земельный участок 2382 кв. м</t>
  </si>
  <si>
    <t>46:06:081702:833</t>
  </si>
  <si>
    <t>46:06:081702:820</t>
  </si>
  <si>
    <t>46:06:080301:685</t>
  </si>
  <si>
    <t>46:06:080301:681</t>
  </si>
  <si>
    <t>передано в район (остаточная ст-сть)</t>
  </si>
  <si>
    <t>Земельный участок 1625 кв. м</t>
  </si>
  <si>
    <t>46:06:081801:24</t>
  </si>
  <si>
    <t>46:06:081801:27</t>
  </si>
  <si>
    <t>46:06:081801:26</t>
  </si>
  <si>
    <t>46:06:081801:25</t>
  </si>
  <si>
    <t>46:06:000000:1066</t>
  </si>
  <si>
    <t>46:06:000000:1070</t>
  </si>
  <si>
    <t>46:06:070801:86</t>
  </si>
  <si>
    <t>46:06:081803:206</t>
  </si>
  <si>
    <t>46:06:081803:207</t>
  </si>
  <si>
    <t>46:06:070901:82</t>
  </si>
  <si>
    <t>46:06:000000:1063</t>
  </si>
  <si>
    <t xml:space="preserve">Земельный участок            </t>
  </si>
  <si>
    <t>46:06:070701:531</t>
  </si>
  <si>
    <t>46:06:070701:530</t>
  </si>
  <si>
    <t>46:06:070702:24</t>
  </si>
  <si>
    <t>46:06:070801:581</t>
  </si>
  <si>
    <t>46:06:070601:530</t>
  </si>
  <si>
    <t>46:06:070701:532</t>
  </si>
  <si>
    <t>Сооружение (скважина)</t>
  </si>
  <si>
    <t>Сооружение (водонапорная башня)</t>
  </si>
  <si>
    <t>46:06:070701:536</t>
  </si>
  <si>
    <t>46:06:070701:537</t>
  </si>
  <si>
    <t>46:06:070702:80</t>
  </si>
  <si>
    <t>46:06:070702:79</t>
  </si>
  <si>
    <t>46:06:070801:84</t>
  </si>
  <si>
    <t>46:06:070801:85</t>
  </si>
  <si>
    <t>46:06:070601:226</t>
  </si>
  <si>
    <t>46:06:080101:565</t>
  </si>
  <si>
    <t>46:06:080101:561</t>
  </si>
  <si>
    <t>Курская область, Железногорский район, Разветьевский с/с,                       с. Ажово ул Панютинская</t>
  </si>
  <si>
    <t xml:space="preserve">46:06:080101:547 </t>
  </si>
  <si>
    <t>46:06:000000:1005</t>
  </si>
  <si>
    <t>46:06:070901:72</t>
  </si>
  <si>
    <t>46:06:080201:61</t>
  </si>
  <si>
    <t>46:06:000000:1069</t>
  </si>
  <si>
    <t>46:06:000000:1012</t>
  </si>
  <si>
    <t>46:06:070901:81</t>
  </si>
  <si>
    <t>46:06:070901:80</t>
  </si>
  <si>
    <t>с.Разветье ул. Новая Садовая</t>
  </si>
  <si>
    <t>Гимнастический комплекс КГ</t>
  </si>
  <si>
    <t>Курская область, Железногорский район, Разветьевский с/с,                       п. Тепличный</t>
  </si>
  <si>
    <t>Договор пожертвования №173 от 11.09.2017 Благотворительный общественный фонд "Милосердие ОАО "Михайловский ГОК"</t>
  </si>
  <si>
    <t>Турник+стенка СО-53</t>
  </si>
  <si>
    <t>Балансир одинаковый</t>
  </si>
  <si>
    <t>Качели двойные</t>
  </si>
  <si>
    <t>Карусель (сидячая)</t>
  </si>
  <si>
    <t>Уличный тренажер "Лыжник"</t>
  </si>
  <si>
    <t>Заборная секция (Размер:2000х600мм)- 19шт.</t>
  </si>
  <si>
    <t>Лавка со спинкой - 3шт.</t>
  </si>
  <si>
    <t>46:06:000000:1165</t>
  </si>
  <si>
    <t>поступление 22.11.2017, 27.11.2017</t>
  </si>
  <si>
    <t>46:06:080301:728</t>
  </si>
  <si>
    <t>46:06:080101:597</t>
  </si>
  <si>
    <t>Выписка из ЕГРН от 22.11.2017</t>
  </si>
  <si>
    <t>46:06:070101:3</t>
  </si>
  <si>
    <t>Выписка из ЕГРН от 27.11.2017</t>
  </si>
  <si>
    <t>46:06:070401:8</t>
  </si>
  <si>
    <t>46:06:070201:4</t>
  </si>
  <si>
    <t>46:06:070501:8</t>
  </si>
  <si>
    <t>46:06:070501:7</t>
  </si>
  <si>
    <t>Выписка из ЕГРН от 13.12.2017</t>
  </si>
  <si>
    <t>46:06:081702:1114</t>
  </si>
  <si>
    <t>46:06:080301:726</t>
  </si>
  <si>
    <t>46:06:080101:596</t>
  </si>
  <si>
    <t>46:06:070101:2</t>
  </si>
  <si>
    <t>46:06:070201:3</t>
  </si>
  <si>
    <t>46:06:070401:7</t>
  </si>
  <si>
    <t>46:06:080101:598</t>
  </si>
  <si>
    <t>Здание в с.АЖОВО,       год завершения строительства 1940</t>
  </si>
  <si>
    <t>Выписка из ЕГРН от 28.11.2017</t>
  </si>
  <si>
    <t>46:06:080401:216</t>
  </si>
  <si>
    <t>п. Осинки</t>
  </si>
  <si>
    <t>46:00:000000:14</t>
  </si>
  <si>
    <t>46:06:081702:1121</t>
  </si>
  <si>
    <t>Выписка из ЕГРН от 18.12.2017</t>
  </si>
  <si>
    <t>46:06:081001:40</t>
  </si>
  <si>
    <t>Выписка из ЕГРН от 26.05.2017</t>
  </si>
  <si>
    <t xml:space="preserve">Плотина 169 м  п.Щека  (на ручье Сбородной)К.н. 46-46-07/021/2007-420, </t>
  </si>
  <si>
    <t>Плотина 169 м  п.Щека  (на ручье Сбородной)К.н. 46-46-07/021/2007-420, 2012г.</t>
  </si>
  <si>
    <t>46:06:070901:78</t>
  </si>
  <si>
    <t>46:06:080101:557</t>
  </si>
  <si>
    <t>46:06:080101:551</t>
  </si>
  <si>
    <t>Реестр муниципальной собственности Администрации Разветьевского сельсовета Железногорского района на 01.01.2018г.</t>
  </si>
  <si>
    <t>46:06:070701:548</t>
  </si>
  <si>
    <r>
      <t xml:space="preserve">Земельный участок </t>
    </r>
    <r>
      <rPr>
        <sz val="8"/>
        <color indexed="8"/>
        <rFont val="Times New Roman"/>
        <family val="1"/>
        <charset val="204"/>
      </rPr>
      <t>(ритуальная деятельность)</t>
    </r>
  </si>
  <si>
    <t xml:space="preserve">с.Ажово </t>
  </si>
  <si>
    <t>46:06:081802:27</t>
  </si>
  <si>
    <t>с. Разветье</t>
  </si>
  <si>
    <t>46:06:080401:191</t>
  </si>
  <si>
    <t>с. Расторог</t>
  </si>
  <si>
    <t>46:06:070602:75</t>
  </si>
  <si>
    <t>п. Первомайский</t>
  </si>
  <si>
    <t>46:06:070901:73</t>
  </si>
  <si>
    <t>с. Лубошево</t>
  </si>
  <si>
    <t>46:06:070301:215</t>
  </si>
  <si>
    <t>Акт №б/н от 25.12.2017г. приема передачи  имущества из мун.собственности МР "Железногорский район" Курской области</t>
  </si>
  <si>
    <t>т/н №Ф639/989802</t>
  </si>
  <si>
    <t>№ п/п</t>
  </si>
  <si>
    <t>поступление 24.01.2018</t>
  </si>
  <si>
    <t>ИЗМЕНЕНИЯ 24.01.2018</t>
  </si>
  <si>
    <t>13194 кв.м</t>
  </si>
  <si>
    <t>12244 кв.м</t>
  </si>
  <si>
    <t>2272 кв.м</t>
  </si>
  <si>
    <t>7301 кв.м</t>
  </si>
  <si>
    <t>13234 кв.м</t>
  </si>
  <si>
    <t>2659 кв.м</t>
  </si>
  <si>
    <t>ИЗМЕНЕНИЯ 15.02.2018, 28.02.2018</t>
  </si>
  <si>
    <t>Выписка из ЕГРН от 15.02.2018</t>
  </si>
  <si>
    <t>46:06:081702:312</t>
  </si>
  <si>
    <t>875 кв.м</t>
  </si>
  <si>
    <t>?</t>
  </si>
  <si>
    <t>46:06:070701:495</t>
  </si>
  <si>
    <t>8444 кв.м</t>
  </si>
  <si>
    <t>46:06:081702:313</t>
  </si>
  <si>
    <t>1046 кв.м</t>
  </si>
  <si>
    <t>46:06:081702:314</t>
  </si>
  <si>
    <t>1438 кв.м</t>
  </si>
  <si>
    <t>46:06:081702:315</t>
  </si>
  <si>
    <t>1569 кв.м</t>
  </si>
  <si>
    <t>46:06:081702:316</t>
  </si>
  <si>
    <t>1838 кв.м</t>
  </si>
  <si>
    <t>46:06:081702:317</t>
  </si>
  <si>
    <t>2867 кв.м</t>
  </si>
  <si>
    <t>Выписка из ЕГРН от 28.02.2018</t>
  </si>
  <si>
    <t>857 м</t>
  </si>
  <si>
    <t>Сооружение дорожного транспорта 1950г., 1404м</t>
  </si>
  <si>
    <t>Сооружение дорожного транспорта 1960г., 857м</t>
  </si>
  <si>
    <t>Выписка из ЕГРН от 01.02.2018</t>
  </si>
  <si>
    <t>Тепловые сети , протяж. 1379м</t>
  </si>
  <si>
    <t>46:06:080501:944</t>
  </si>
  <si>
    <t>Сооружение дорожного транспорта, прот. 780м</t>
  </si>
  <si>
    <t>46:06:070901:77</t>
  </si>
  <si>
    <t>МФУ Kyocera Ecosys M2235dn (A4, 512Mb,LCD,35стр/мин, лазерное МФУ,USB2.0, сетевой, ADF, двухст.печать)</t>
  </si>
  <si>
    <t>т.н. №750 от 24.09.2018</t>
  </si>
  <si>
    <t>т.н. №44 от 15.02.2018</t>
  </si>
  <si>
    <t>Огнетушитель 1  порошковый ОП-3(з) (А;  В; С; Е) 102007</t>
  </si>
  <si>
    <t>Огнетушитель 2  порошковый ОП-3(з) (А;  В; С; Е) 102007</t>
  </si>
  <si>
    <t>Огнетушитель 3  порошковый ОП-3(з) (А;  В; С; Е) 102007</t>
  </si>
  <si>
    <t>Калькулятор CITIZEN12-и разр.  SDS-888</t>
  </si>
  <si>
    <t>т.н. №1285 от 25.12.2018</t>
  </si>
  <si>
    <t>Железногорского района                                                                            Евдокимова А.Ю.</t>
  </si>
  <si>
    <t xml:space="preserve">Внешний накопитель на ЖМД Samsung/Maxtor M3 Partable 3.0 &lt;HX-M101TCB/G&gt; 1Tb 2.5 USB3.0 (RTL) </t>
  </si>
  <si>
    <t>т/н № 1397 от 25.12.2018</t>
  </si>
  <si>
    <t>Стол эрг Канц 140*80 лев, венге СК36.16.1</t>
  </si>
  <si>
    <t>Стеллаж 1  открытый Монолит", 4 полки, орех, ШМ44.3</t>
  </si>
  <si>
    <t>Стеллаж 2 открытый Монолит", 4 полки, орех, ШМ44.3</t>
  </si>
  <si>
    <t>Шкаф закрытый Эко, 2дв, 4 полки, орех, 72*36*183см</t>
  </si>
  <si>
    <t>Стеллаж 1 Канц Канц 35*33*183 венге КК32.1</t>
  </si>
  <si>
    <t>Стеллаж 2 Канц Канц 35*33*183 венге КК32.1</t>
  </si>
  <si>
    <t>Стул 1 Серна черный каркас, черный</t>
  </si>
  <si>
    <t>Стул 2 Серна черный каркас, черный</t>
  </si>
  <si>
    <t>Стул 3 Серна черный каркас, черный</t>
  </si>
  <si>
    <t>Стул 4 Серна черный каркас, черный</t>
  </si>
  <si>
    <t>Стул 5 Серна черный каркас, черный</t>
  </si>
  <si>
    <t>Стул 6 Серна черный каркас, черный</t>
  </si>
  <si>
    <t>Стул 7 Серна черный каркас, черный</t>
  </si>
  <si>
    <t>Стул 8 Серна черный каркас, черный</t>
  </si>
  <si>
    <t>Стул 9 Серна черный каркас, черный</t>
  </si>
  <si>
    <t>Стул 10 Серна черный каркас, черный</t>
  </si>
  <si>
    <t>Стеллаж Канц 70*33*183 венге ШК31.16</t>
  </si>
  <si>
    <t>т.н. №750 от 14.12.2018</t>
  </si>
  <si>
    <t>Кресло Фаворит высокая спинка, черное</t>
  </si>
  <si>
    <t>Шкаф д/одежды Канц 70*35*183 венге ШК40.16</t>
  </si>
  <si>
    <t>Стеллаж Канц 70*33*183 дуб, венге ШК31.15</t>
  </si>
  <si>
    <t>Тумба подкатная Канц  венге ТК29.16.1; ТК29.16.2</t>
  </si>
  <si>
    <t>т/н № 148 от 27.12.2018</t>
  </si>
  <si>
    <t>Триммер бенз Patriot Garden PT-555 (00006451)</t>
  </si>
  <si>
    <t>Курская область, Железногорский район, Разветьевский с/с, с. Лубошево</t>
  </si>
  <si>
    <t>Выписка из ЕГРН от 06.12.2018</t>
  </si>
  <si>
    <t>46:06:070301:223</t>
  </si>
  <si>
    <t>46:06:070301:220</t>
  </si>
  <si>
    <t>Колодец (год завершения строительства - 1960)  (зем.участок Кад.№46:06:070301:220)</t>
  </si>
  <si>
    <t>9+/-1</t>
  </si>
  <si>
    <t>Выписка                             №46/18-1-270022 из ЕГРН от 26.07.2018</t>
  </si>
  <si>
    <t>Выписка                             №46/18-1-270019 из ЕГРН от 26.07.2018</t>
  </si>
  <si>
    <t>Колодец (год завершения строительства - 1960)  (зем.участок Кад.№46:06:070303:98)</t>
  </si>
  <si>
    <t>46:06:070303:102</t>
  </si>
  <si>
    <t>46:06:071504:10</t>
  </si>
  <si>
    <t>Колодец (год завершения строительства - 1960)  (зем.участок Кад.№46:06:071504:9)</t>
  </si>
  <si>
    <t>Выписка                             №46/18-1-353278 из ЕГРН от 10.10.2018</t>
  </si>
  <si>
    <t>46:06:071504:9</t>
  </si>
  <si>
    <t>46:06:070301:219</t>
  </si>
  <si>
    <t>Выписка                             №46/18-1-269543 из ЕГРН от 25.07.2018</t>
  </si>
  <si>
    <t>46:06:070303:101</t>
  </si>
  <si>
    <t>Выписка                             №46/18-1-290907 из ЕГРН от 15.11.2018</t>
  </si>
  <si>
    <t>46:06:070303:104</t>
  </si>
  <si>
    <t>Колодец (год завершения строительства - 1960)  (зем.участок Кад.№46:06:070303:101)</t>
  </si>
  <si>
    <t>Выписка из ЕГРН от 18.12.2018</t>
  </si>
  <si>
    <t>46:06:070302:3</t>
  </si>
  <si>
    <t>Выписка из ЕГРН от 19.12.2018</t>
  </si>
  <si>
    <t>Колодец (год завершения строительства - 1960)  (зем.участок Кад.№46:06:070302:2)</t>
  </si>
  <si>
    <t>46:06:070302:2</t>
  </si>
  <si>
    <t>Выписка                             №46/18-1-390254 из ЕГРН от 15.11.2018</t>
  </si>
  <si>
    <t>46:06:070303:100</t>
  </si>
  <si>
    <t>Выписка                             №46/18-1-390258 из ЕГРН от 15.11.2018</t>
  </si>
  <si>
    <t>46:06:070303:103</t>
  </si>
  <si>
    <t>Колодец (год завершения строительства - 1960)  (зем.участок Кад.№46:06:070303:100)</t>
  </si>
  <si>
    <t>Выписка из ЕГРН от 17.12.2018</t>
  </si>
  <si>
    <t>46:06:070303:105</t>
  </si>
  <si>
    <t>Колодец (год завершения строительства - 1960)  (зем.участок Кад.№46:06:070303:99)</t>
  </si>
  <si>
    <t>46:06:070303:99</t>
  </si>
  <si>
    <t>Выписка                             №46/18-1-390256 из ЕГРН от 15.11.2018</t>
  </si>
  <si>
    <t>46:06:070301:221</t>
  </si>
  <si>
    <t>13+/-1</t>
  </si>
  <si>
    <t>Курская область, Железногорский район, Разветьевский с/с, с. Ажово</t>
  </si>
  <si>
    <t>35+/-1</t>
  </si>
  <si>
    <t>46:06:081802:28</t>
  </si>
  <si>
    <t>Выписка   из ЕГРН от 24.09.2018</t>
  </si>
  <si>
    <t>46:06:000000:1237</t>
  </si>
  <si>
    <t>Выписка из ЕГРН от 16.04.2018</t>
  </si>
  <si>
    <t>46:06:000000:1155</t>
  </si>
  <si>
    <t xml:space="preserve">Земельный участок (под. соор. Дорожн.транспорта с. Лубошево кад. № 46:06:000000:1237)        </t>
  </si>
  <si>
    <t>18292+/-47кв.м</t>
  </si>
  <si>
    <t>Выписка                              из ЕГРН от 15.12.2017</t>
  </si>
  <si>
    <t>Сооружение дорожного транспорта (зем.участок Кад.№46:06:000000:1155)</t>
  </si>
  <si>
    <t>46:06:080201:71</t>
  </si>
  <si>
    <t>3392+/-20кв.м</t>
  </si>
  <si>
    <t>Курская область, Железногорский район, Разветьевский с/с, п. Осинки</t>
  </si>
  <si>
    <t>Курская область, Железногорский район, Разветьевский с/с, п. Первомайский</t>
  </si>
  <si>
    <t>Выписка                              из ЕГРН от 15.02.2018</t>
  </si>
  <si>
    <t>3765+/-21кв.м</t>
  </si>
  <si>
    <t>46:06:000000:1238</t>
  </si>
  <si>
    <t>Сооружение дорожного транспорта (зем.участок Кад.№46:06:080201:71)</t>
  </si>
  <si>
    <t>Выписка из ЕГРН от 03.04.2018</t>
  </si>
  <si>
    <t>Сооружение дорожного транспорта (зем.участок Кад.№46:06:070901:77)</t>
  </si>
  <si>
    <t>Сооружение дорожного транспорта (зем.участок Кад.№46:06:070201:3)</t>
  </si>
  <si>
    <t>1564+/-14кв.м</t>
  </si>
  <si>
    <t>2354+/-17кв.м</t>
  </si>
  <si>
    <t>Сооружение дорожного транспорта (зем.участок Кад.№46:06:070101:2)</t>
  </si>
  <si>
    <t>Сооружение дорожного транспорта (зем.участок Кад.№46:06:080101:596)</t>
  </si>
  <si>
    <t>Сооружение дорожного транспорта (зем.участок Кад.№46:06:080301:726)</t>
  </si>
  <si>
    <t>1417+/-13кв.м</t>
  </si>
  <si>
    <t>46:06:070701:454</t>
  </si>
  <si>
    <t>Выписка из ЕГРН от 05.04.2018</t>
  </si>
  <si>
    <t>46:06:070701:456</t>
  </si>
  <si>
    <t>46:06:070701:451</t>
  </si>
  <si>
    <t xml:space="preserve">Здание кирпичное; 31,9 м2 </t>
  </si>
  <si>
    <t xml:space="preserve">Здание кирпичное; 57,3 м2 </t>
  </si>
  <si>
    <t>Сооружение дорожного транспорта (зем.участок Кад.№46:06:070701:495)</t>
  </si>
  <si>
    <t>8444+/-64кв.м</t>
  </si>
  <si>
    <t>875+/-21кв.м</t>
  </si>
  <si>
    <t>1046+/-23кв.м</t>
  </si>
  <si>
    <t>1438+/-27кв.м</t>
  </si>
  <si>
    <t>1569+/-28кв.м</t>
  </si>
  <si>
    <t>1838+/-30кв.м</t>
  </si>
  <si>
    <t>2867+/-37кв.м</t>
  </si>
  <si>
    <t>Сооружение дорожного транспорта 1950г., 1404м (зем.участок Кад.№46:06:080301:726)</t>
  </si>
  <si>
    <t>46:06:070702:85</t>
  </si>
  <si>
    <t>Выписка                              из ЕГРН от 15.11.2018</t>
  </si>
  <si>
    <t>28+/-2</t>
  </si>
  <si>
    <t>46:06:070701:550</t>
  </si>
  <si>
    <t>3+/-1</t>
  </si>
  <si>
    <t>Выписка                              из ЕГРН от 20.08.2018</t>
  </si>
  <si>
    <t>46:06:080501:952</t>
  </si>
  <si>
    <t>22+/-2</t>
  </si>
  <si>
    <t>Выписка                             №46/18-1-287401 из ЕГРН от 10.08.2018</t>
  </si>
  <si>
    <t>46:06:081202:112</t>
  </si>
  <si>
    <t>Газоснабжение (Соор. трубопроводного транспорта) п. Большой остров (зем.участок Кад.№46:06:081202:108)</t>
  </si>
  <si>
    <t>Выписка из ЕГРН от 14.12.2018</t>
  </si>
  <si>
    <t>Газоснабжение (Соор. трубопроводного транспорта) п. Ажовская щека (зем.участок Кад.№46:06:081001:49)</t>
  </si>
  <si>
    <t>46:06:081001:61</t>
  </si>
  <si>
    <t>46:06:070702:86</t>
  </si>
  <si>
    <t>Газоснабжение (Соор. трубопроводного транспорта) ул. Тереховка и п. Пролетарский в д. Клишино (зем.участок Кад.№46:06:070702:85)</t>
  </si>
  <si>
    <t>46:06:080501:898</t>
  </si>
  <si>
    <t>Памятник погибшим воинам  п.Тепличный (зем.участок Кад.№46:06:080501:3)</t>
  </si>
  <si>
    <t>Выписка                             №46/001/011/2018-50756 из ЕГРН от 07.09.2018</t>
  </si>
  <si>
    <t>Сооружение дорожного транспорта (зем.участок Кад.№46:06:081702:1114)</t>
  </si>
  <si>
    <t>3229+/-20кв.м</t>
  </si>
  <si>
    <t>1774+/-15кв.м</t>
  </si>
  <si>
    <t>2376+/-17кв.м</t>
  </si>
  <si>
    <t>Сооружение дорожного транспорта (зем.участок Кад.№46:06:070501:7)</t>
  </si>
  <si>
    <t>Сооружение дорожного транспорта (зем.участок Кад.№46:06:070401:7)</t>
  </si>
  <si>
    <t>2605+/-18кв.м</t>
  </si>
  <si>
    <t>РАЗДЕЛ 1</t>
  </si>
  <si>
    <r>
      <t>РАЗДЕЛ</t>
    </r>
    <r>
      <rPr>
        <b/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Calibri"/>
        <family val="2"/>
        <charset val="204"/>
      </rPr>
      <t>II</t>
    </r>
  </si>
  <si>
    <t>Плотина 115 м  с.Разветье (Коровья Лощина) 38:210:002:000130260   235М</t>
  </si>
  <si>
    <t>46:06:081702:147</t>
  </si>
  <si>
    <t>Выписка                             №46-46/007-46/007/035/2015-803/1 из ЕГРН от 01.12.2015</t>
  </si>
  <si>
    <t>46:06:081601:10</t>
  </si>
  <si>
    <t>Выписка                             №46-46-07/070/2013-291 из ЕГРН от 18.10.2013</t>
  </si>
  <si>
    <t xml:space="preserve">Земельный участок (с. Разветье, кад. № ) - ул. Курлянинова, ул. Каштановая, ул. Березовая)       </t>
  </si>
  <si>
    <t xml:space="preserve">Земельный участок (с. Разветье, кад. №) - ул. Блинова, ул. Ломакина, ул. Боровых)       </t>
  </si>
  <si>
    <t xml:space="preserve">Земельный участок (п. Уголек, кад. № ) - ул. Маршала Жукова, ул. Рокоссовского, ул. Рыбалко, у. Тимошенко)       </t>
  </si>
  <si>
    <t>46:06:081803:57</t>
  </si>
  <si>
    <t>46:06:080501:900</t>
  </si>
  <si>
    <t>Выписка из ЕГРН от 10.01.2018</t>
  </si>
  <si>
    <t xml:space="preserve">Здание (Хоз.двор) п. Тепличный,  (зем.уч. К.№46:06:080501:892  год заверш. стр. 1989) </t>
  </si>
  <si>
    <t>46:06:080501:891</t>
  </si>
  <si>
    <t>Выписка                             №46/17-1-613790 из ЕГРН от 27.12.2017</t>
  </si>
  <si>
    <t>46:06:000000:1156</t>
  </si>
  <si>
    <t>46:06:000000:1157</t>
  </si>
  <si>
    <t>6847+/-29кв.м</t>
  </si>
  <si>
    <t>3608+/-21кв.м</t>
  </si>
  <si>
    <t>Памятник воинам,  павшим за освобождение с.Расторог</t>
  </si>
  <si>
    <t>46:06:070602:76</t>
  </si>
  <si>
    <t>5,9 кв.м</t>
  </si>
  <si>
    <t>Свидетельство о гос.регистрации права от 11.02.2016</t>
  </si>
  <si>
    <t xml:space="preserve">Земельный участок (под. Памятником с. Расторог, кад. № 46:06:070602:76)        </t>
  </si>
  <si>
    <t>46:06:070602:74</t>
  </si>
  <si>
    <t>146,00 кв.м</t>
  </si>
  <si>
    <t>Свидетельство о гос.регистрации права от 04.04.2016</t>
  </si>
  <si>
    <t>Выписка из ЕГРН от 26.05.2017 №46-0-1-182/4207/2017-1260</t>
  </si>
  <si>
    <t>46:06:080401:197</t>
  </si>
  <si>
    <t>Выписка                             №46/001/011/2018-50755 из ЕГРН от 07.09.2018</t>
  </si>
  <si>
    <t xml:space="preserve">Земельный участок (под. Памятником с. Разветье, кад. № 46:06:080401:197)        </t>
  </si>
  <si>
    <t>46:06:080401:190</t>
  </si>
  <si>
    <t>14+/-1</t>
  </si>
  <si>
    <t>Выписка                             №46/001/011/2018-50757 из ЕГРН от 07.09.2018</t>
  </si>
  <si>
    <t xml:space="preserve">Земельный участок (п. Тепличный под памятником погибшим войнам в районе школы, кад. № 46:06:080501)        </t>
  </si>
  <si>
    <t xml:space="preserve">Здание (Библиотека) п. Тепличный,  (зем.уч. К.№46:06:080501:885  год заверш. стр. 1975) </t>
  </si>
  <si>
    <t>Свидетельство о гос.регистраци права от 22.03.2016</t>
  </si>
  <si>
    <t>1,2 кв.м</t>
  </si>
  <si>
    <t>46:06:080101:546</t>
  </si>
  <si>
    <t>Памятник погибшим воинам  с.Ажово (зем.участок Кад.№46:06:080101:542)</t>
  </si>
  <si>
    <t xml:space="preserve">Земельный участок (под. Памятником с. Ажово, кад. № 46:06:080101:546)        </t>
  </si>
  <si>
    <t>46:06:080101:542</t>
  </si>
  <si>
    <t>70,00 кв.м</t>
  </si>
  <si>
    <t>Земельный участок (под башней, скважиной с.Разветье )</t>
  </si>
  <si>
    <t>848+/-10кв.м</t>
  </si>
  <si>
    <t>46:06:081702:1113</t>
  </si>
  <si>
    <t>235+/-5кв.м</t>
  </si>
  <si>
    <t>Выписка из ЕГРН от 15.12.2017</t>
  </si>
  <si>
    <t>46:06:081702:469</t>
  </si>
  <si>
    <t>Выписка                           из ЕГРН от 14.09.2017</t>
  </si>
  <si>
    <t xml:space="preserve">Здание (контора) с. Ажово,  (год заверш. стр. 1940) </t>
  </si>
  <si>
    <t>Выписка                              из ЕГРН от 17.09.2018</t>
  </si>
  <si>
    <t xml:space="preserve">Земельный участок (под. Памятником с. Лубошево, кад. №)        </t>
  </si>
  <si>
    <t>46:06:081702:47</t>
  </si>
  <si>
    <t>50003 кв.м</t>
  </si>
  <si>
    <t>Акт №б/н от 24.01.2018г. приема передачи  имущества из мун.собственности МР "Железногорский район" Курской области</t>
  </si>
  <si>
    <t>Кресло СЭМ тк светло-серая</t>
  </si>
  <si>
    <t>т/н №111 от 19.12.2018</t>
  </si>
  <si>
    <t>Реестр муниципальной собственности Администрации Разветьевского сельсовета Железногорского района на 01.01.2019г.</t>
  </si>
  <si>
    <t>Жилой дом п.Тепличный №8 кв.50</t>
  </si>
  <si>
    <t>Жилой дом п.Тепличный  №9 кв.3</t>
  </si>
  <si>
    <t>Жилой дом п.Тепличный №10 кв.13</t>
  </si>
  <si>
    <t>Жилой дом п.Тепличный №10 кв.24</t>
  </si>
  <si>
    <t>Жилой дом п.Тепличный №10 кв.40</t>
  </si>
  <si>
    <t>Жилой дом п.Тепличный №11 кв.12</t>
  </si>
  <si>
    <t>Жилой дом п.Тепличный №11 кв.30</t>
  </si>
  <si>
    <t>Жилой дом п.Тепличный №12 кв.18</t>
  </si>
  <si>
    <t>Жилой дом п.Тепличный №12 кв.40</t>
  </si>
  <si>
    <t>Жилой дом п.Тепличный №12 кв.60</t>
  </si>
  <si>
    <t>Жилой дом с. Разветье №8 кв.6 (зем.участок Кад.№46:06:080303:389)</t>
  </si>
  <si>
    <t>Жилой дом с. Разветье №8 кв.7 (зем.участок Кад.№46:06:080303:389)</t>
  </si>
  <si>
    <t>Жилой дом д. Клишино №12А кв.4 (зем.участок Кад.№46:06:070701:403)</t>
  </si>
  <si>
    <t>Жилой дом д. Клишино №12А кв.6 (зем.участок Кад.№46:06:070701:403)</t>
  </si>
  <si>
    <t>Жилой дом д. Клишино №12А кв.7 (зем.участок Кад.№46:06:070701:403)</t>
  </si>
  <si>
    <t>Курская область, Железногорский район, Разветьевский с/с,                       с. Разветье, ул. Советская, д.1а</t>
  </si>
  <si>
    <t>Курская область, Железногорский район, Разветьевский с/с,                       с. Разветье, ул. Советская, д.1</t>
  </si>
  <si>
    <t xml:space="preserve">Основные средства до 10 000 тыс рублей </t>
  </si>
  <si>
    <t>Всего имущество, стоимостью до 10 000 руб.</t>
  </si>
  <si>
    <t>Курская область, Железногорский район, Разветьевский с/с,                      п. Тепличный</t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</si>
  <si>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indexed="8"/>
        <rFont val="Arial"/>
        <family val="2"/>
        <charset val="204"/>
      </rPr>
      <t>№8 кв.50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</si>
  <si>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№9 кв.3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</si>
  <si>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№10 кв.13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</si>
  <si>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№10 кв.24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</si>
  <si>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№10 кв.40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</si>
  <si>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№11 кв.12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</si>
  <si>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№11 кв.30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</si>
  <si>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№12 кв.18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</si>
  <si>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№12 кв.40</t>
    </r>
  </si>
  <si>
    <r>
      <t xml:space="preserve">Курская область, Железногорский район, Разветьевский с/с, п. Тепличный </t>
    </r>
    <r>
      <rPr>
        <b/>
        <u/>
        <sz val="7"/>
        <color theme="1"/>
        <rFont val="Arial"/>
        <family val="2"/>
        <charset val="204"/>
      </rPr>
      <t>№12 кв.60</t>
    </r>
  </si>
  <si>
    <r>
      <t xml:space="preserve">Курская область, Железногорский район, Разветьевский с/с, д. Клишино </t>
    </r>
    <r>
      <rPr>
        <u/>
        <sz val="7"/>
        <rFont val="Arial"/>
        <family val="2"/>
        <charset val="204"/>
      </rPr>
      <t>№12А кв.4</t>
    </r>
  </si>
  <si>
    <r>
      <t xml:space="preserve">Курская область, Железногорский район, Разветьевский с/с, д. Клишино </t>
    </r>
    <r>
      <rPr>
        <u/>
        <sz val="7"/>
        <rFont val="Arial"/>
        <family val="2"/>
        <charset val="204"/>
      </rPr>
      <t>№12А кв.6</t>
    </r>
  </si>
  <si>
    <r>
      <t xml:space="preserve">Курская область, Железногорский район, Разветьевский с/с, д. Клишино </t>
    </r>
    <r>
      <rPr>
        <u/>
        <sz val="7"/>
        <rFont val="Arial"/>
        <family val="2"/>
        <charset val="204"/>
      </rPr>
      <t>№12А кв.7</t>
    </r>
  </si>
  <si>
    <t>Курская область, Железногорский район, Разветьевский с/с,  с.Разветье ул. Новая Садовая</t>
  </si>
  <si>
    <t xml:space="preserve"> Курская область, Железногорский район, Разветьевский с/с,  с.Разветье ул. Рабочая</t>
  </si>
  <si>
    <t>Курская область, Железногорский район, Разветьевский с/с,  с.Разветье ул. Прудная</t>
  </si>
  <si>
    <t>Курская область, Железногорский район, Разветьевский с/с, с.Ажово ул.Журавлиная</t>
  </si>
  <si>
    <t>Курская область, Железногорский район, Разветьевский с/с, с.Ажово ул. Рыночная</t>
  </si>
  <si>
    <t>Курская область, Железногорский район, Разветьевский с/с, с.Лубышево</t>
  </si>
  <si>
    <t>Курская область, Железногорский район, Разветьевский с/с, д.Клишино ул.Молодежная</t>
  </si>
  <si>
    <t>Курская область, Железногорский район, Разветьевский с/с, п.Первомайский</t>
  </si>
  <si>
    <t>Курская область, Железногорский район, Разветьевский с/с, п.Красный</t>
  </si>
  <si>
    <t>Курская область, Железногорский район, Разветьевский с/с, п.Круглый</t>
  </si>
  <si>
    <t>Курская область, Железногорский район, Разветьевский с/с, п.Светловка</t>
  </si>
  <si>
    <t>Курская область, Железногорский район, Разветьевский с/с, п.Уютный</t>
  </si>
  <si>
    <t>Курская область, Железногорский район, Разветьевский с/с, п. Большой остров</t>
  </si>
  <si>
    <t>Курская область, Железногорский район, Разветьевский с/с, п. Ажовская щека</t>
  </si>
  <si>
    <t>Курская область, Железногорский район, Разветьевский с/с, ул. Тереховка и п. Пролетарский в д. Клишино</t>
  </si>
  <si>
    <t xml:space="preserve">Земельный участок (под. соор. Дорожн.транспорта кад. №46:06:081702:1121)        </t>
  </si>
  <si>
    <t>Курская область, Железногорский район, Разветьевский с/с, с.Разветье ул. Прудная</t>
  </si>
  <si>
    <t xml:space="preserve">Курская область, Железногорский район, Разветьевский с/с, с.Разветье </t>
  </si>
  <si>
    <t>Курская область, Железногорский район, Разветьевский с/с, с.Разветье ул. Рабочая</t>
  </si>
  <si>
    <t>Курская область, Железногорский район, Разветьевский с/с, с.Разветье ул. Новая Садовая</t>
  </si>
  <si>
    <t>Курская область, Железногорский район, Разветьевский с/с,                                        с.Ажово ул.Журавлиная</t>
  </si>
  <si>
    <t xml:space="preserve">Курская область, Железногорский район, Разветьевский с/с,                                      д.Клишино </t>
  </si>
  <si>
    <t xml:space="preserve">Курская область, Железногорский район, Разветьевский с/с,                                      д.Клишино. Ул. Школьная, д. 39 </t>
  </si>
  <si>
    <t>Курская область, Железногорский район, Разветьевский с/с,                                                        с. Расторог</t>
  </si>
  <si>
    <t>Курская область, Железногорский район, Разветьевский с/с,                                                          с. Разветье</t>
  </si>
  <si>
    <t>Курская область, Железногорский район, Разветьевский с/с,                                                         п. Тепличный</t>
  </si>
  <si>
    <t>Курская область, Железногорский район, Разветьевский с/с,                                                          с. Ажово</t>
  </si>
  <si>
    <t>Курская область, Железногорский район, Разветьевский с/с,                                                          с. Лубошево</t>
  </si>
  <si>
    <t>Курская область, Железногорский район, Разветьевский с/с,                                                               с. Разветье</t>
  </si>
  <si>
    <t>Курская область, Железногорский район, Разветьевский с/с,                                                          п. Уголек</t>
  </si>
  <si>
    <t xml:space="preserve">Курская область, Железногорский район, Разветьевский с/с,                         с.Ажово </t>
  </si>
  <si>
    <t>Курская область, Железногорский район, Разветьевский с/с,                              с. Разветье</t>
  </si>
  <si>
    <t>Курская область, Железногорский район, Разветьевский с/с,                               с. Расторог</t>
  </si>
  <si>
    <t>Курская область, Железногорский район, Разветьевский с/с,                               п. Первомайский</t>
  </si>
  <si>
    <t>Курская область, Железногорский район, Разветьевский с/с,                                с. Лубошево</t>
  </si>
  <si>
    <t>Курская область, Железногорский район, Разветьевский с/с,                               п. Тепличный</t>
  </si>
  <si>
    <t xml:space="preserve">Земельный участок (под. соор. Колодец с. Лубошево кад. №46:06:070303:104)        </t>
  </si>
  <si>
    <t xml:space="preserve">Земельный участок (под. соор. Колодец с. Лубошево кад. №46:06:070303:103)        </t>
  </si>
  <si>
    <t xml:space="preserve">Земельный участок (под. соор. Колодец с. Лубошево кад. №46:06:070302:3)        </t>
  </si>
  <si>
    <t xml:space="preserve">Земельный участок (под. ГРП д. Клишино, кад. №46:06:070702)        </t>
  </si>
  <si>
    <t xml:space="preserve">Земельный участок (под. Бюстом Тимошенко на терр. школы д. Клишино, кад. №46:06:070701)        </t>
  </si>
  <si>
    <t xml:space="preserve">Земельный участок (под. соор. Колодец с. Лубошево кад. №46:06:070303:105)        </t>
  </si>
  <si>
    <t xml:space="preserve">Земельный участок (под соор. Колодец с. Лубошево кад. №46:06:071504:10)        </t>
  </si>
  <si>
    <t xml:space="preserve">Земельный участок (под. соор. Колодец с. Лубошево кад. №46:06:070303:98)        </t>
  </si>
  <si>
    <t xml:space="preserve">Земельный участок (под соор. Колодец с. Лубошево кад. №46:06:070301:223)        </t>
  </si>
  <si>
    <t xml:space="preserve">Земельный участок (под. соор. Колодец с. Лубошево кад. №46:06:070301:222)        </t>
  </si>
  <si>
    <t xml:space="preserve">Земельный участок (под. соор. Дорожн.транспорта п. Светловка кад. №46:06:070201:4)        </t>
  </si>
  <si>
    <t xml:space="preserve">Земельный участок (под. соор. Дорожн.транспорта п. Уютный кад. №46:06:070101:2)        </t>
  </si>
  <si>
    <t xml:space="preserve">Земельный участок (под. соор. Дорожн.транспорта п. Осинки кад. №46:06:080201:1238)        </t>
  </si>
  <si>
    <t xml:space="preserve">Земельный участок (под. соор. Дорожн.транспорта д. Клишино, ул. Молодежная кад. №46:06:070701:548)        </t>
  </si>
  <si>
    <t xml:space="preserve">Земельный участок (под. соор. Дорожн.транспорта п. Первомайский кад. №46:06:070901:78)        </t>
  </si>
  <si>
    <t xml:space="preserve">Земельный участок (под. соор. ФАП кад. №46:06:081702:469)        </t>
  </si>
  <si>
    <t xml:space="preserve">Земельный участок (под. соор. Дорожн.транспорта кад. №46:06:081702:1165)        </t>
  </si>
  <si>
    <t xml:space="preserve">Земельный участок (под. соор. Дорожн.транспорта кад. №46:06:080301:728)        </t>
  </si>
  <si>
    <t xml:space="preserve">Земельный участок (под. соор. Дорожн.транспорта п. Уютный кад. №46:06:080101:597)        </t>
  </si>
  <si>
    <t xml:space="preserve">Земельный участок (под. соор. Дорожн.транспорта кад. №46:06:070401:8)        </t>
  </si>
  <si>
    <r>
      <t xml:space="preserve">Земельный участок </t>
    </r>
    <r>
      <rPr>
        <b/>
        <sz val="8"/>
        <color rgb="FFC00000"/>
        <rFont val="Arial"/>
        <family val="2"/>
        <charset val="204"/>
      </rPr>
      <t>(ритуальная деятельность)</t>
    </r>
  </si>
  <si>
    <r>
      <rPr>
        <sz val="10"/>
        <rFont val="Times New Roman"/>
        <family val="1"/>
        <charset val="204"/>
      </rPr>
      <t xml:space="preserve">Земельный участок (под. соор. Памятник "Стена павших" с. Ажово, кад. № )  </t>
    </r>
    <r>
      <rPr>
        <sz val="8"/>
        <color rgb="FFC00000"/>
        <rFont val="Times New Roman"/>
        <family val="1"/>
        <charset val="204"/>
      </rPr>
      <t>(ритуальная деятельность)</t>
    </r>
    <r>
      <rPr>
        <sz val="8"/>
        <color rgb="FF6600FF"/>
        <rFont val="Times New Roman"/>
        <family val="1"/>
        <charset val="204"/>
      </rPr>
      <t xml:space="preserve"> </t>
    </r>
  </si>
  <si>
    <r>
      <t xml:space="preserve">Курская область, Железногорский район, Разветьевский с/с,                       с. Разветье, ул.Советская                          </t>
    </r>
    <r>
      <rPr>
        <b/>
        <u/>
        <sz val="7"/>
        <rFont val="Arial"/>
        <family val="2"/>
        <charset val="204"/>
      </rPr>
      <t>№8 кв.6</t>
    </r>
  </si>
  <si>
    <r>
      <t xml:space="preserve">Курская область, Железногорский район, Разветьевский с/с,                       с. Разветье, ул.Советская                            </t>
    </r>
    <r>
      <rPr>
        <b/>
        <u/>
        <sz val="7"/>
        <rFont val="Arial"/>
        <family val="2"/>
        <charset val="204"/>
      </rPr>
      <t>№8 кв.7</t>
    </r>
  </si>
  <si>
    <t>Главный бухгалтер                                                                                    Евсеева Н.А.</t>
  </si>
  <si>
    <t>Тубма выкатная "Фея", 3 ящ, замок, орех, ТФ075</t>
  </si>
  <si>
    <t>т/н № 1397 от 26.12.2018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</si>
</sst>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5" x14ac:knownFonts="1"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b/>
      <sz val="6"/>
      <color theme="1"/>
      <name val="Arial"/>
      <family val="2"/>
      <charset val="204"/>
    </font>
    <font>
      <b/>
      <u/>
      <sz val="8"/>
      <color indexed="8"/>
      <name val="Arial"/>
      <family val="2"/>
      <charset val="204"/>
    </font>
    <font>
      <b/>
      <u/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8"/>
      <color rgb="FF0000FF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color rgb="FF7030A0"/>
      <name val="Arial"/>
      <family val="2"/>
      <charset val="204"/>
    </font>
    <font>
      <b/>
      <sz val="8"/>
      <color rgb="FF00B050"/>
      <name val="Arial"/>
      <family val="2"/>
      <charset val="204"/>
    </font>
    <font>
      <sz val="10"/>
      <color rgb="FF00B050"/>
      <name val="Times New Roman"/>
      <family val="1"/>
      <charset val="204"/>
    </font>
    <font>
      <sz val="8"/>
      <color rgb="FF7030A0"/>
      <name val="Arial"/>
      <family val="2"/>
      <charset val="204"/>
    </font>
    <font>
      <sz val="8"/>
      <color rgb="FF0070C0"/>
      <name val="Arial"/>
      <family val="2"/>
      <charset val="204"/>
    </font>
    <font>
      <sz val="8"/>
      <color rgb="FF1438AC"/>
      <name val="Arial"/>
      <family val="2"/>
      <charset val="204"/>
    </font>
    <font>
      <sz val="11"/>
      <color rgb="FF00B050"/>
      <name val="Calibri"/>
      <family val="2"/>
      <charset val="204"/>
      <scheme val="minor"/>
    </font>
    <font>
      <sz val="8"/>
      <color rgb="FF00B050"/>
      <name val="Arial"/>
      <family val="2"/>
      <charset val="204"/>
    </font>
    <font>
      <sz val="8"/>
      <color rgb="FF2016EE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6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rgb="FFFF0000"/>
      <name val="Arial"/>
      <family val="2"/>
      <charset val="204"/>
    </font>
    <font>
      <sz val="8"/>
      <color theme="9" tint="-0.249977111117893"/>
      <name val="Arial"/>
      <family val="2"/>
      <charset val="204"/>
    </font>
    <font>
      <b/>
      <sz val="8"/>
      <color rgb="FF6600FF"/>
      <name val="Arial"/>
      <family val="2"/>
      <charset val="204"/>
    </font>
    <font>
      <b/>
      <sz val="11"/>
      <color rgb="FF6600FF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</font>
    <font>
      <sz val="8"/>
      <color rgb="FF0099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name val="Arial"/>
      <family val="2"/>
      <charset val="204"/>
    </font>
    <font>
      <sz val="10"/>
      <color rgb="FF6600FF"/>
      <name val="Times New Roman"/>
      <family val="1"/>
      <charset val="204"/>
    </font>
    <font>
      <sz val="8"/>
      <color rgb="FFC00000"/>
      <name val="Times New Roman"/>
      <family val="1"/>
      <charset val="204"/>
    </font>
    <font>
      <sz val="8"/>
      <color rgb="FF6600FF"/>
      <name val="Times New Roman"/>
      <family val="1"/>
      <charset val="204"/>
    </font>
    <font>
      <sz val="7"/>
      <color indexed="8"/>
      <name val="Arial"/>
      <family val="2"/>
      <charset val="204"/>
    </font>
    <font>
      <b/>
      <u/>
      <sz val="7"/>
      <color indexed="8"/>
      <name val="Arial"/>
      <family val="2"/>
      <charset val="204"/>
    </font>
    <font>
      <b/>
      <u/>
      <sz val="7"/>
      <color theme="1"/>
      <name val="Arial"/>
      <family val="2"/>
      <charset val="204"/>
    </font>
    <font>
      <sz val="7"/>
      <name val="Arial"/>
      <family val="2"/>
      <charset val="204"/>
    </font>
    <font>
      <u/>
      <sz val="7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sz val="7"/>
      <color rgb="FF000000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C00000"/>
      <name val="Arial"/>
      <family val="2"/>
      <charset val="204"/>
    </font>
    <font>
      <sz val="7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u/>
      <sz val="7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/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/>
    <xf numFmtId="0" fontId="9" fillId="0" borderId="0" xfId="0" applyFont="1"/>
    <xf numFmtId="0" fontId="0" fillId="0" borderId="1" xfId="0" applyBorder="1"/>
    <xf numFmtId="0" fontId="0" fillId="0" borderId="1" xfId="0" applyFont="1" applyBorder="1"/>
    <xf numFmtId="0" fontId="1" fillId="0" borderId="1" xfId="0" applyFont="1" applyBorder="1"/>
    <xf numFmtId="2" fontId="1" fillId="0" borderId="1" xfId="0" applyNumberFormat="1" applyFont="1" applyBorder="1"/>
    <xf numFmtId="4" fontId="1" fillId="0" borderId="1" xfId="0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13" fillId="0" borderId="1" xfId="0" applyNumberFormat="1" applyFont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right" wrapText="1"/>
    </xf>
    <xf numFmtId="4" fontId="13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3" fillId="4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18" fillId="4" borderId="1" xfId="0" applyFont="1" applyFill="1" applyBorder="1" applyAlignment="1">
      <alignment horizontal="center" vertical="top" wrapText="1"/>
    </xf>
    <xf numFmtId="4" fontId="16" fillId="4" borderId="1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wrapText="1"/>
    </xf>
    <xf numFmtId="4" fontId="17" fillId="4" borderId="1" xfId="0" applyNumberFormat="1" applyFont="1" applyFill="1" applyBorder="1" applyAlignment="1">
      <alignment wrapText="1"/>
    </xf>
    <xf numFmtId="4" fontId="0" fillId="0" borderId="1" xfId="0" applyNumberFormat="1" applyFont="1" applyBorder="1"/>
    <xf numFmtId="4" fontId="1" fillId="4" borderId="1" xfId="0" applyNumberFormat="1" applyFont="1" applyFill="1" applyBorder="1"/>
    <xf numFmtId="0" fontId="0" fillId="4" borderId="1" xfId="0" applyFill="1" applyBorder="1"/>
    <xf numFmtId="0" fontId="2" fillId="0" borderId="1" xfId="0" applyFont="1" applyBorder="1" applyAlignment="1">
      <alignment vertical="top" wrapText="1"/>
    </xf>
    <xf numFmtId="0" fontId="3" fillId="5" borderId="0" xfId="0" applyFont="1" applyFill="1"/>
    <xf numFmtId="0" fontId="0" fillId="5" borderId="0" xfId="0" applyFill="1"/>
    <xf numFmtId="0" fontId="1" fillId="0" borderId="1" xfId="0" applyFont="1" applyBorder="1" applyAlignment="1">
      <alignment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5" xfId="0" applyFont="1" applyFill="1" applyBorder="1"/>
    <xf numFmtId="0" fontId="1" fillId="5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/>
    <xf numFmtId="4" fontId="1" fillId="5" borderId="5" xfId="0" applyNumberFormat="1" applyFont="1" applyFill="1" applyBorder="1"/>
    <xf numFmtId="0" fontId="19" fillId="0" borderId="0" xfId="0" applyFont="1"/>
    <xf numFmtId="4" fontId="1" fillId="5" borderId="1" xfId="0" applyNumberFormat="1" applyFont="1" applyFill="1" applyBorder="1"/>
    <xf numFmtId="0" fontId="1" fillId="5" borderId="3" xfId="0" applyFont="1" applyFill="1" applyBorder="1"/>
    <xf numFmtId="0" fontId="1" fillId="5" borderId="3" xfId="0" applyFont="1" applyFill="1" applyBorder="1" applyAlignment="1">
      <alignment horizontal="center"/>
    </xf>
    <xf numFmtId="0" fontId="0" fillId="5" borderId="1" xfId="0" applyFill="1" applyBorder="1"/>
    <xf numFmtId="4" fontId="12" fillId="5" borderId="1" xfId="0" applyNumberFormat="1" applyFont="1" applyFill="1" applyBorder="1"/>
    <xf numFmtId="0" fontId="1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1" xfId="0" applyFont="1" applyFill="1" applyBorder="1" applyAlignment="1"/>
    <xf numFmtId="0" fontId="5" fillId="6" borderId="4" xfId="0" applyFont="1" applyFill="1" applyBorder="1" applyAlignment="1"/>
    <xf numFmtId="4" fontId="12" fillId="6" borderId="1" xfId="0" applyNumberFormat="1" applyFont="1" applyFill="1" applyBorder="1" applyAlignment="1"/>
    <xf numFmtId="4" fontId="1" fillId="3" borderId="6" xfId="0" applyNumberFormat="1" applyFont="1" applyFill="1" applyBorder="1" applyAlignment="1">
      <alignment horizontal="right" vertical="center" wrapText="1"/>
    </xf>
    <xf numFmtId="0" fontId="4" fillId="7" borderId="1" xfId="0" applyFont="1" applyFill="1" applyBorder="1" applyAlignment="1">
      <alignment horizontal="left" vertical="center" wrapText="1"/>
    </xf>
    <xf numFmtId="4" fontId="12" fillId="0" borderId="0" xfId="0" applyNumberFormat="1" applyFont="1"/>
    <xf numFmtId="0" fontId="0" fillId="8" borderId="0" xfId="0" applyFill="1"/>
    <xf numFmtId="4" fontId="12" fillId="8" borderId="0" xfId="0" applyNumberFormat="1" applyFont="1" applyFill="1"/>
    <xf numFmtId="0" fontId="17" fillId="4" borderId="5" xfId="0" applyFont="1" applyFill="1" applyBorder="1" applyAlignment="1">
      <alignment wrapText="1"/>
    </xf>
    <xf numFmtId="4" fontId="3" fillId="4" borderId="5" xfId="0" applyNumberFormat="1" applyFont="1" applyFill="1" applyBorder="1" applyAlignment="1">
      <alignment wrapText="1"/>
    </xf>
    <xf numFmtId="0" fontId="0" fillId="4" borderId="5" xfId="0" applyFont="1" applyFill="1" applyBorder="1"/>
    <xf numFmtId="4" fontId="12" fillId="4" borderId="5" xfId="0" applyNumberFormat="1" applyFont="1" applyFill="1" applyBorder="1"/>
    <xf numFmtId="0" fontId="8" fillId="3" borderId="0" xfId="0" applyFont="1" applyFill="1" applyAlignment="1">
      <alignment wrapText="1"/>
    </xf>
    <xf numFmtId="49" fontId="20" fillId="0" borderId="0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1" fillId="0" borderId="0" xfId="0" applyFont="1"/>
    <xf numFmtId="49" fontId="10" fillId="0" borderId="0" xfId="0" applyNumberFormat="1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49" fontId="10" fillId="3" borderId="1" xfId="0" applyNumberFormat="1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Border="1"/>
    <xf numFmtId="0" fontId="0" fillId="8" borderId="1" xfId="0" applyFill="1" applyBorder="1"/>
    <xf numFmtId="4" fontId="12" fillId="8" borderId="1" xfId="0" applyNumberFormat="1" applyFont="1" applyFill="1" applyBorder="1"/>
    <xf numFmtId="0" fontId="22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24" fillId="9" borderId="1" xfId="0" applyFont="1" applyFill="1" applyBorder="1" applyAlignment="1">
      <alignment horizontal="center" vertical="center" wrapText="1"/>
    </xf>
    <xf numFmtId="49" fontId="25" fillId="9" borderId="1" xfId="0" applyNumberFormat="1" applyFont="1" applyFill="1" applyBorder="1" applyAlignment="1">
      <alignment horizontal="left" vertical="center" wrapText="1"/>
    </xf>
    <xf numFmtId="4" fontId="24" fillId="0" borderId="1" xfId="0" applyNumberFormat="1" applyFont="1" applyBorder="1" applyAlignment="1">
      <alignment horizontal="right" vertical="center" wrapText="1"/>
    </xf>
    <xf numFmtId="4" fontId="25" fillId="0" borderId="1" xfId="0" applyNumberFormat="1" applyFont="1" applyBorder="1"/>
    <xf numFmtId="4" fontId="24" fillId="0" borderId="1" xfId="0" applyNumberFormat="1" applyFont="1" applyBorder="1"/>
    <xf numFmtId="49" fontId="26" fillId="9" borderId="1" xfId="0" applyNumberFormat="1" applyFont="1" applyFill="1" applyBorder="1" applyAlignment="1">
      <alignment horizontal="left" vertical="center" wrapText="1"/>
    </xf>
    <xf numFmtId="4" fontId="27" fillId="2" borderId="1" xfId="0" applyNumberFormat="1" applyFont="1" applyFill="1" applyBorder="1"/>
    <xf numFmtId="0" fontId="4" fillId="9" borderId="1" xfId="0" applyFont="1" applyFill="1" applyBorder="1"/>
    <xf numFmtId="4" fontId="23" fillId="0" borderId="1" xfId="0" applyNumberFormat="1" applyFont="1" applyBorder="1"/>
    <xf numFmtId="4" fontId="22" fillId="9" borderId="1" xfId="0" applyNumberFormat="1" applyFont="1" applyFill="1" applyBorder="1"/>
    <xf numFmtId="4" fontId="23" fillId="0" borderId="0" xfId="0" applyNumberFormat="1" applyFont="1"/>
    <xf numFmtId="0" fontId="1" fillId="0" borderId="5" xfId="0" applyFont="1" applyBorder="1" applyAlignment="1">
      <alignment horizontal="center"/>
    </xf>
    <xf numFmtId="0" fontId="0" fillId="0" borderId="5" xfId="0" applyFont="1" applyBorder="1"/>
    <xf numFmtId="4" fontId="1" fillId="0" borderId="5" xfId="0" applyNumberFormat="1" applyFont="1" applyBorder="1"/>
    <xf numFmtId="4" fontId="28" fillId="0" borderId="0" xfId="0" applyNumberFormat="1" applyFont="1"/>
    <xf numFmtId="4" fontId="29" fillId="0" borderId="0" xfId="0" applyNumberFormat="1" applyFont="1"/>
    <xf numFmtId="49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3" fontId="30" fillId="0" borderId="1" xfId="0" applyNumberFormat="1" applyFont="1" applyBorder="1"/>
    <xf numFmtId="4" fontId="0" fillId="0" borderId="1" xfId="0" applyNumberFormat="1" applyBorder="1"/>
    <xf numFmtId="3" fontId="0" fillId="0" borderId="1" xfId="0" applyNumberFormat="1" applyBorder="1"/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center"/>
    </xf>
    <xf numFmtId="4" fontId="1" fillId="0" borderId="0" xfId="0" applyNumberFormat="1" applyFont="1"/>
    <xf numFmtId="4" fontId="31" fillId="0" borderId="0" xfId="0" applyNumberFormat="1" applyFont="1"/>
    <xf numFmtId="14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3" fontId="31" fillId="0" borderId="1" xfId="0" applyNumberFormat="1" applyFont="1" applyBorder="1"/>
    <xf numFmtId="4" fontId="29" fillId="0" borderId="1" xfId="0" applyNumberFormat="1" applyFont="1" applyBorder="1"/>
    <xf numFmtId="3" fontId="1" fillId="0" borderId="1" xfId="0" applyNumberFormat="1" applyFont="1" applyBorder="1"/>
    <xf numFmtId="0" fontId="23" fillId="0" borderId="0" xfId="0" applyFont="1"/>
    <xf numFmtId="14" fontId="1" fillId="0" borderId="1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2" fontId="33" fillId="0" borderId="0" xfId="0" applyNumberFormat="1" applyFont="1"/>
    <xf numFmtId="4" fontId="32" fillId="0" borderId="0" xfId="0" applyNumberFormat="1" applyFont="1"/>
    <xf numFmtId="4" fontId="1" fillId="0" borderId="1" xfId="0" applyNumberFormat="1" applyFont="1" applyBorder="1" applyAlignment="1">
      <alignment wrapText="1"/>
    </xf>
    <xf numFmtId="4" fontId="33" fillId="0" borderId="0" xfId="0" applyNumberFormat="1" applyFont="1"/>
    <xf numFmtId="4" fontId="31" fillId="0" borderId="1" xfId="0" applyNumberFormat="1" applyFont="1" applyBorder="1"/>
    <xf numFmtId="0" fontId="1" fillId="2" borderId="1" xfId="0" applyFont="1" applyFill="1" applyBorder="1" applyAlignment="1">
      <alignment horizontal="center" vertical="top"/>
    </xf>
    <xf numFmtId="4" fontId="1" fillId="5" borderId="7" xfId="0" applyNumberFormat="1" applyFont="1" applyFill="1" applyBorder="1"/>
    <xf numFmtId="0" fontId="0" fillId="5" borderId="7" xfId="0" applyFill="1" applyBorder="1"/>
    <xf numFmtId="0" fontId="1" fillId="0" borderId="5" xfId="0" applyFont="1" applyBorder="1" applyAlignment="1">
      <alignment horizontal="center" vertical="top" wrapText="1"/>
    </xf>
    <xf numFmtId="4" fontId="32" fillId="0" borderId="5" xfId="0" applyNumberFormat="1" applyFont="1" applyBorder="1"/>
    <xf numFmtId="14" fontId="1" fillId="0" borderId="1" xfId="0" applyNumberFormat="1" applyFont="1" applyBorder="1" applyAlignment="1">
      <alignment horizontal="center" wrapText="1"/>
    </xf>
    <xf numFmtId="3" fontId="31" fillId="0" borderId="0" xfId="0" applyNumberFormat="1" applyFont="1" applyBorder="1"/>
    <xf numFmtId="4" fontId="23" fillId="2" borderId="1" xfId="0" applyNumberFormat="1" applyFont="1" applyFill="1" applyBorder="1"/>
    <xf numFmtId="0" fontId="35" fillId="0" borderId="0" xfId="0" applyFont="1" applyAlignment="1">
      <alignment vertical="top" wrapText="1"/>
    </xf>
    <xf numFmtId="0" fontId="34" fillId="2" borderId="0" xfId="0" applyFont="1" applyFill="1" applyAlignment="1">
      <alignment wrapText="1"/>
    </xf>
    <xf numFmtId="0" fontId="36" fillId="0" borderId="0" xfId="0" applyFont="1"/>
    <xf numFmtId="0" fontId="0" fillId="0" borderId="0" xfId="0" applyFont="1"/>
    <xf numFmtId="0" fontId="29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5" xfId="0" applyBorder="1" applyAlignment="1">
      <alignment vertical="top"/>
    </xf>
    <xf numFmtId="3" fontId="1" fillId="0" borderId="5" xfId="0" applyNumberFormat="1" applyFont="1" applyBorder="1"/>
    <xf numFmtId="0" fontId="0" fillId="0" borderId="5" xfId="0" applyBorder="1"/>
    <xf numFmtId="2" fontId="1" fillId="0" borderId="5" xfId="0" applyNumberFormat="1" applyFont="1" applyBorder="1" applyAlignment="1">
      <alignment horizontal="center" wrapText="1"/>
    </xf>
    <xf numFmtId="4" fontId="29" fillId="0" borderId="5" xfId="0" applyNumberFormat="1" applyFont="1" applyBorder="1"/>
    <xf numFmtId="14" fontId="1" fillId="0" borderId="5" xfId="0" applyNumberFormat="1" applyFont="1" applyBorder="1" applyAlignment="1">
      <alignment horizontal="center" wrapText="1"/>
    </xf>
    <xf numFmtId="0" fontId="38" fillId="0" borderId="5" xfId="0" applyFont="1" applyBorder="1" applyAlignment="1">
      <alignment vertical="top" wrapText="1"/>
    </xf>
    <xf numFmtId="14" fontId="1" fillId="0" borderId="1" xfId="0" applyNumberFormat="1" applyFont="1" applyBorder="1"/>
    <xf numFmtId="0" fontId="38" fillId="0" borderId="1" xfId="0" applyFont="1" applyBorder="1" applyAlignment="1">
      <alignment wrapText="1"/>
    </xf>
    <xf numFmtId="0" fontId="1" fillId="0" borderId="5" xfId="0" applyFont="1" applyBorder="1" applyAlignment="1">
      <alignment horizontal="center" vertical="top" wrapText="1"/>
    </xf>
    <xf numFmtId="49" fontId="11" fillId="10" borderId="4" xfId="0" applyNumberFormat="1" applyFont="1" applyFill="1" applyBorder="1" applyAlignment="1">
      <alignment horizontal="left" vertical="center" wrapText="1"/>
    </xf>
    <xf numFmtId="0" fontId="4" fillId="10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49" fontId="10" fillId="2" borderId="4" xfId="0" applyNumberFormat="1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wrapText="1"/>
    </xf>
    <xf numFmtId="0" fontId="15" fillId="6" borderId="3" xfId="0" applyFont="1" applyFill="1" applyBorder="1" applyAlignment="1"/>
    <xf numFmtId="49" fontId="1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4" fontId="25" fillId="0" borderId="0" xfId="0" applyNumberFormat="1" applyFont="1"/>
    <xf numFmtId="0" fontId="25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vertical="top" wrapText="1"/>
    </xf>
    <xf numFmtId="4" fontId="39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top" wrapText="1"/>
    </xf>
    <xf numFmtId="4" fontId="40" fillId="0" borderId="1" xfId="0" applyNumberFormat="1" applyFont="1" applyBorder="1" applyAlignment="1">
      <alignment vertical="top" wrapText="1"/>
    </xf>
    <xf numFmtId="1" fontId="1" fillId="0" borderId="5" xfId="0" applyNumberFormat="1" applyFont="1" applyBorder="1" applyAlignment="1">
      <alignment horizontal="center" wrapText="1"/>
    </xf>
    <xf numFmtId="49" fontId="10" fillId="3" borderId="4" xfId="0" applyNumberFormat="1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/>
    </xf>
    <xf numFmtId="0" fontId="1" fillId="3" borderId="5" xfId="0" applyFont="1" applyFill="1" applyBorder="1"/>
    <xf numFmtId="49" fontId="4" fillId="3" borderId="4" xfId="0" applyNumberFormat="1" applyFont="1" applyFill="1" applyBorder="1" applyAlignment="1">
      <alignment horizontal="left" vertical="center" wrapText="1"/>
    </xf>
    <xf numFmtId="0" fontId="41" fillId="0" borderId="1" xfId="0" applyFont="1" applyBorder="1" applyAlignment="1">
      <alignment horizontal="center"/>
    </xf>
    <xf numFmtId="4" fontId="42" fillId="0" borderId="1" xfId="0" applyNumberFormat="1" applyFont="1" applyBorder="1" applyAlignment="1">
      <alignment vertical="top" wrapText="1"/>
    </xf>
    <xf numFmtId="4" fontId="46" fillId="0" borderId="1" xfId="0" applyNumberFormat="1" applyFont="1" applyBorder="1"/>
    <xf numFmtId="4" fontId="1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0" fillId="4" borderId="12" xfId="0" applyFont="1" applyFill="1" applyBorder="1"/>
    <xf numFmtId="49" fontId="11" fillId="10" borderId="1" xfId="0" applyNumberFormat="1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left" vertical="center" wrapText="1"/>
    </xf>
    <xf numFmtId="0" fontId="8" fillId="0" borderId="1" xfId="0" applyFont="1" applyBorder="1"/>
    <xf numFmtId="0" fontId="35" fillId="0" borderId="1" xfId="0" applyFont="1" applyBorder="1" applyAlignment="1">
      <alignment vertical="top" wrapText="1"/>
    </xf>
    <xf numFmtId="0" fontId="15" fillId="6" borderId="1" xfId="0" applyFont="1" applyFill="1" applyBorder="1" applyAlignment="1"/>
    <xf numFmtId="0" fontId="15" fillId="0" borderId="1" xfId="0" applyFont="1" applyBorder="1" applyAlignment="1">
      <alignment horizontal="left"/>
    </xf>
    <xf numFmtId="0" fontId="5" fillId="2" borderId="1" xfId="0" applyFont="1" applyFill="1" applyBorder="1" applyAlignment="1"/>
    <xf numFmtId="4" fontId="12" fillId="2" borderId="1" xfId="0" applyNumberFormat="1" applyFont="1" applyFill="1" applyBorder="1" applyAlignment="1"/>
    <xf numFmtId="0" fontId="3" fillId="5" borderId="1" xfId="0" applyFont="1" applyFill="1" applyBorder="1"/>
    <xf numFmtId="49" fontId="13" fillId="0" borderId="1" xfId="0" applyNumberFormat="1" applyFont="1" applyBorder="1" applyAlignment="1">
      <alignment horizontal="left" vertical="center" wrapText="1"/>
    </xf>
    <xf numFmtId="0" fontId="9" fillId="0" borderId="1" xfId="0" applyFont="1" applyBorder="1"/>
    <xf numFmtId="0" fontId="34" fillId="2" borderId="1" xfId="0" applyFont="1" applyFill="1" applyBorder="1" applyAlignment="1">
      <alignment wrapText="1"/>
    </xf>
    <xf numFmtId="0" fontId="38" fillId="0" borderId="1" xfId="0" applyFont="1" applyBorder="1" applyAlignment="1">
      <alignment vertical="top" wrapText="1"/>
    </xf>
    <xf numFmtId="4" fontId="11" fillId="0" borderId="1" xfId="0" applyNumberFormat="1" applyFont="1" applyBorder="1"/>
    <xf numFmtId="4" fontId="11" fillId="2" borderId="1" xfId="0" applyNumberFormat="1" applyFont="1" applyFill="1" applyBorder="1"/>
    <xf numFmtId="4" fontId="11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0" borderId="5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0" fillId="0" borderId="0" xfId="0" applyBorder="1"/>
    <xf numFmtId="0" fontId="45" fillId="2" borderId="1" xfId="0" applyFont="1" applyFill="1" applyBorder="1"/>
    <xf numFmtId="49" fontId="48" fillId="2" borderId="1" xfId="0" applyNumberFormat="1" applyFont="1" applyFill="1" applyBorder="1" applyAlignment="1">
      <alignment horizontal="left" vertical="center" wrapText="1"/>
    </xf>
    <xf numFmtId="49" fontId="51" fillId="0" borderId="1" xfId="0" applyNumberFormat="1" applyFont="1" applyBorder="1" applyAlignment="1">
      <alignment horizontal="left" vertical="top" wrapText="1"/>
    </xf>
    <xf numFmtId="0" fontId="35" fillId="0" borderId="1" xfId="0" applyFont="1" applyBorder="1" applyAlignment="1">
      <alignment horizontal="left" vertical="top" wrapText="1"/>
    </xf>
    <xf numFmtId="0" fontId="54" fillId="0" borderId="1" xfId="0" applyFont="1" applyBorder="1" applyAlignment="1">
      <alignment vertical="top" wrapText="1"/>
    </xf>
    <xf numFmtId="0" fontId="54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 vertical="center" wrapText="1"/>
    </xf>
    <xf numFmtId="4" fontId="56" fillId="0" borderId="1" xfId="0" applyNumberFormat="1" applyFont="1" applyBorder="1" applyAlignment="1">
      <alignment vertical="top" wrapText="1"/>
    </xf>
    <xf numFmtId="0" fontId="57" fillId="0" borderId="1" xfId="0" applyFont="1" applyBorder="1"/>
    <xf numFmtId="0" fontId="35" fillId="0" borderId="1" xfId="0" applyFont="1" applyBorder="1" applyAlignment="1">
      <alignment horizontal="center" vertical="top" wrapText="1"/>
    </xf>
    <xf numFmtId="0" fontId="54" fillId="0" borderId="1" xfId="0" applyFont="1" applyBorder="1" applyAlignment="1">
      <alignment horizontal="center" vertical="top" wrapText="1"/>
    </xf>
    <xf numFmtId="0" fontId="35" fillId="0" borderId="1" xfId="0" applyFont="1" applyBorder="1"/>
    <xf numFmtId="0" fontId="58" fillId="4" borderId="1" xfId="0" applyFont="1" applyFill="1" applyBorder="1" applyAlignment="1">
      <alignment wrapText="1"/>
    </xf>
    <xf numFmtId="4" fontId="47" fillId="0" borderId="1" xfId="0" applyNumberFormat="1" applyFont="1" applyBorder="1"/>
    <xf numFmtId="0" fontId="11" fillId="2" borderId="1" xfId="0" applyFont="1" applyFill="1" applyBorder="1" applyAlignment="1">
      <alignment wrapText="1"/>
    </xf>
    <xf numFmtId="0" fontId="59" fillId="0" borderId="1" xfId="0" applyFont="1" applyBorder="1" applyAlignment="1">
      <alignment horizontal="left" vertical="top" wrapText="1"/>
    </xf>
    <xf numFmtId="49" fontId="51" fillId="2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54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vertical="top" wrapText="1"/>
    </xf>
    <xf numFmtId="0" fontId="11" fillId="2" borderId="1" xfId="0" applyNumberFormat="1" applyFont="1" applyFill="1" applyBorder="1" applyAlignment="1">
      <alignment vertical="top" wrapText="1"/>
    </xf>
    <xf numFmtId="49" fontId="54" fillId="2" borderId="1" xfId="0" applyNumberFormat="1" applyFont="1" applyFill="1" applyBorder="1" applyAlignment="1">
      <alignment vertical="top" wrapText="1"/>
    </xf>
    <xf numFmtId="0" fontId="47" fillId="0" borderId="1" xfId="0" applyFont="1" applyBorder="1"/>
    <xf numFmtId="49" fontId="61" fillId="2" borderId="1" xfId="0" applyNumberFormat="1" applyFont="1" applyFill="1" applyBorder="1" applyAlignment="1">
      <alignment vertical="top" wrapText="1"/>
    </xf>
    <xf numFmtId="3" fontId="11" fillId="0" borderId="1" xfId="0" applyNumberFormat="1" applyFont="1" applyBorder="1"/>
    <xf numFmtId="0" fontId="11" fillId="2" borderId="1" xfId="0" applyNumberFormat="1" applyFont="1" applyFill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54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center"/>
    </xf>
    <xf numFmtId="0" fontId="57" fillId="2" borderId="1" xfId="0" applyFont="1" applyFill="1" applyBorder="1"/>
    <xf numFmtId="0" fontId="54" fillId="2" borderId="1" xfId="0" applyFont="1" applyFill="1" applyBorder="1" applyAlignment="1">
      <alignment horizontal="center" vertical="top" wrapText="1"/>
    </xf>
    <xf numFmtId="49" fontId="54" fillId="2" borderId="1" xfId="0" applyNumberFormat="1" applyFont="1" applyFill="1" applyBorder="1" applyAlignment="1">
      <alignment horizontal="left" vertical="center" wrapText="1"/>
    </xf>
    <xf numFmtId="2" fontId="56" fillId="2" borderId="1" xfId="0" applyNumberFormat="1" applyFont="1" applyFill="1" applyBorder="1"/>
    <xf numFmtId="0" fontId="11" fillId="2" borderId="1" xfId="0" applyFont="1" applyFill="1" applyBorder="1"/>
    <xf numFmtId="0" fontId="54" fillId="2" borderId="1" xfId="0" applyFont="1" applyFill="1" applyBorder="1" applyAlignment="1">
      <alignment wrapText="1"/>
    </xf>
    <xf numFmtId="49" fontId="54" fillId="2" borderId="1" xfId="0" applyNumberFormat="1" applyFont="1" applyFill="1" applyBorder="1" applyAlignment="1">
      <alignment horizontal="left" vertical="top" wrapText="1"/>
    </xf>
    <xf numFmtId="2" fontId="11" fillId="2" borderId="1" xfId="0" applyNumberFormat="1" applyFont="1" applyFill="1" applyBorder="1"/>
    <xf numFmtId="0" fontId="54" fillId="2" borderId="1" xfId="0" applyFont="1" applyFill="1" applyBorder="1"/>
    <xf numFmtId="0" fontId="11" fillId="2" borderId="1" xfId="0" applyFont="1" applyFill="1" applyBorder="1" applyAlignment="1">
      <alignment vertical="top" wrapText="1"/>
    </xf>
    <xf numFmtId="0" fontId="54" fillId="2" borderId="1" xfId="0" applyFont="1" applyFill="1" applyBorder="1" applyAlignment="1">
      <alignment horizontal="center" wrapText="1"/>
    </xf>
    <xf numFmtId="49" fontId="11" fillId="2" borderId="1" xfId="0" applyNumberFormat="1" applyFont="1" applyFill="1" applyBorder="1" applyAlignment="1">
      <alignment vertical="top" wrapText="1"/>
    </xf>
    <xf numFmtId="0" fontId="47" fillId="2" borderId="1" xfId="0" applyFont="1" applyFill="1" applyBorder="1"/>
    <xf numFmtId="0" fontId="47" fillId="2" borderId="1" xfId="0" applyFont="1" applyFill="1" applyBorder="1" applyAlignment="1">
      <alignment vertical="top"/>
    </xf>
    <xf numFmtId="2" fontId="47" fillId="2" borderId="1" xfId="0" applyNumberFormat="1" applyFont="1" applyFill="1" applyBorder="1"/>
    <xf numFmtId="0" fontId="11" fillId="2" borderId="1" xfId="0" applyFont="1" applyFill="1" applyBorder="1" applyAlignment="1">
      <alignment horizontal="center" vertical="top" wrapText="1"/>
    </xf>
    <xf numFmtId="3" fontId="11" fillId="2" borderId="1" xfId="0" applyNumberFormat="1" applyFont="1" applyFill="1" applyBorder="1"/>
    <xf numFmtId="0" fontId="11" fillId="2" borderId="1" xfId="0" applyFont="1" applyFill="1" applyBorder="1" applyAlignment="1">
      <alignment vertical="top"/>
    </xf>
    <xf numFmtId="49" fontId="61" fillId="0" borderId="1" xfId="0" applyNumberFormat="1" applyFont="1" applyBorder="1" applyAlignment="1">
      <alignment horizontal="left" vertical="top" wrapText="1"/>
    </xf>
    <xf numFmtId="0" fontId="62" fillId="0" borderId="1" xfId="0" applyFont="1" applyBorder="1" applyAlignment="1">
      <alignment vertical="top"/>
    </xf>
    <xf numFmtId="49" fontId="61" fillId="2" borderId="1" xfId="0" applyNumberFormat="1" applyFont="1" applyFill="1" applyBorder="1" applyAlignment="1">
      <alignment horizontal="left" vertical="top" wrapText="1"/>
    </xf>
    <xf numFmtId="0" fontId="57" fillId="0" borderId="1" xfId="0" applyFont="1" applyBorder="1" applyAlignment="1">
      <alignment vertical="top"/>
    </xf>
    <xf numFmtId="1" fontId="11" fillId="0" borderId="1" xfId="0" applyNumberFormat="1" applyFont="1" applyBorder="1" applyAlignment="1">
      <alignment horizontal="center" wrapText="1"/>
    </xf>
    <xf numFmtId="49" fontId="13" fillId="2" borderId="1" xfId="0" applyNumberFormat="1" applyFont="1" applyFill="1" applyBorder="1" applyAlignment="1">
      <alignment horizontal="left" vertical="top" wrapText="1"/>
    </xf>
    <xf numFmtId="49" fontId="61" fillId="2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3" fontId="47" fillId="0" borderId="1" xfId="0" applyNumberFormat="1" applyFont="1" applyBorder="1"/>
    <xf numFmtId="0" fontId="62" fillId="0" borderId="1" xfId="0" applyFont="1" applyBorder="1"/>
    <xf numFmtId="0" fontId="11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wrapText="1"/>
    </xf>
    <xf numFmtId="0" fontId="11" fillId="0" borderId="5" xfId="0" applyFont="1" applyBorder="1" applyAlignment="1">
      <alignment horizontal="center" wrapText="1"/>
    </xf>
    <xf numFmtId="0" fontId="63" fillId="0" borderId="1" xfId="0" applyFont="1" applyBorder="1" applyAlignment="1">
      <alignment wrapText="1"/>
    </xf>
    <xf numFmtId="0" fontId="57" fillId="0" borderId="5" xfId="0" applyFont="1" applyBorder="1"/>
    <xf numFmtId="2" fontId="11" fillId="0" borderId="5" xfId="0" applyNumberFormat="1" applyFont="1" applyBorder="1" applyAlignment="1">
      <alignment wrapText="1"/>
    </xf>
    <xf numFmtId="4" fontId="11" fillId="0" borderId="5" xfId="0" applyNumberFormat="1" applyFont="1" applyBorder="1"/>
    <xf numFmtId="0" fontId="11" fillId="0" borderId="5" xfId="0" applyFont="1" applyBorder="1"/>
    <xf numFmtId="49" fontId="11" fillId="0" borderId="1" xfId="0" applyNumberFormat="1" applyFont="1" applyBorder="1" applyAlignment="1">
      <alignment horizontal="left" vertical="top" wrapText="1"/>
    </xf>
    <xf numFmtId="4" fontId="11" fillId="0" borderId="1" xfId="0" applyNumberFormat="1" applyFont="1" applyBorder="1" applyAlignment="1">
      <alignment horizontal="right" wrapText="1"/>
    </xf>
    <xf numFmtId="0" fontId="4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57" fillId="5" borderId="1" xfId="0" applyFont="1" applyFill="1" applyBorder="1"/>
    <xf numFmtId="4" fontId="47" fillId="5" borderId="1" xfId="0" applyNumberFormat="1" applyFont="1" applyFill="1" applyBorder="1"/>
    <xf numFmtId="0" fontId="11" fillId="5" borderId="1" xfId="0" applyFont="1" applyFill="1" applyBorder="1"/>
    <xf numFmtId="0" fontId="11" fillId="2" borderId="4" xfId="0" applyFont="1" applyFill="1" applyBorder="1" applyAlignment="1">
      <alignment vertical="top" wrapText="1"/>
    </xf>
    <xf numFmtId="4" fontId="11" fillId="2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left" vertical="top" wrapText="1"/>
    </xf>
    <xf numFmtId="49" fontId="21" fillId="0" borderId="0" xfId="0" applyNumberFormat="1" applyFont="1" applyBorder="1" applyAlignment="1">
      <alignment horizontal="center" wrapText="1"/>
    </xf>
    <xf numFmtId="0" fontId="15" fillId="5" borderId="2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17" fillId="4" borderId="2" xfId="0" applyFont="1" applyFill="1" applyBorder="1" applyAlignment="1">
      <alignment horizontal="right" wrapText="1"/>
    </xf>
    <xf numFmtId="0" fontId="17" fillId="4" borderId="4" xfId="0" applyFont="1" applyFill="1" applyBorder="1" applyAlignment="1">
      <alignment horizontal="right" wrapText="1"/>
    </xf>
    <xf numFmtId="0" fontId="17" fillId="4" borderId="12" xfId="0" applyFont="1" applyFill="1" applyBorder="1" applyAlignment="1">
      <alignment horizontal="right" wrapText="1"/>
    </xf>
    <xf numFmtId="0" fontId="17" fillId="4" borderId="8" xfId="0" applyFont="1" applyFill="1" applyBorder="1" applyAlignment="1">
      <alignment horizontal="right" wrapText="1"/>
    </xf>
    <xf numFmtId="0" fontId="17" fillId="0" borderId="1" xfId="0" applyFont="1" applyBorder="1" applyAlignment="1">
      <alignment horizontal="right"/>
    </xf>
    <xf numFmtId="0" fontId="17" fillId="8" borderId="1" xfId="0" applyFont="1" applyFill="1" applyBorder="1" applyAlignment="1">
      <alignment horizontal="right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14" fontId="12" fillId="0" borderId="13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17" fillId="8" borderId="0" xfId="0" applyFont="1" applyFill="1" applyBorder="1" applyAlignment="1">
      <alignment horizontal="right"/>
    </xf>
    <xf numFmtId="0" fontId="17" fillId="0" borderId="11" xfId="0" applyFont="1" applyBorder="1" applyAlignment="1">
      <alignment horizontal="right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17" fillId="4" borderId="3" xfId="0" applyFont="1" applyFill="1" applyBorder="1" applyAlignment="1">
      <alignment horizontal="right" wrapText="1"/>
    </xf>
    <xf numFmtId="0" fontId="3" fillId="5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7" fillId="4" borderId="1" xfId="0" applyFont="1" applyFill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3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right"/>
    </xf>
    <xf numFmtId="0" fontId="15" fillId="0" borderId="3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5" borderId="10" xfId="0" applyFont="1" applyFill="1" applyBorder="1" applyAlignment="1">
      <alignment horizontal="center"/>
    </xf>
    <xf numFmtId="0" fontId="35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top"/>
    </xf>
    <xf numFmtId="0" fontId="47" fillId="5" borderId="1" xfId="0" applyFont="1" applyFill="1" applyBorder="1" applyAlignment="1">
      <alignment horizontal="center"/>
    </xf>
    <xf numFmtId="0" fontId="47" fillId="5" borderId="14" xfId="0" applyFont="1" applyFill="1" applyBorder="1" applyAlignment="1">
      <alignment horizontal="center"/>
    </xf>
    <xf numFmtId="0" fontId="47" fillId="5" borderId="1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  <color rgb="FF6600FF"/>
      <color rgb="FF009900"/>
      <color rgb="FF33CC33"/>
      <color rgb="FF00FF00"/>
      <color rgb="FF2016EE"/>
      <color rgb="FF150DB3"/>
      <color rgb="FF1438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5"/>
  <sheetViews>
    <sheetView workbookViewId="0">
      <pane ySplit="7" topLeftCell="A137" activePane="bottomLeft" state="frozen"/>
      <selection pane="bottomLeft" activeCell="A70" sqref="A70:J70"/>
    </sheetView>
  </sheetViews>
  <sheetFormatPr defaultRowHeight="14.3" x14ac:dyDescent="0.25"/>
  <cols>
    <col min="1" max="1" width="19.625" customWidth="1"/>
    <col min="2" max="2" width="26.25" customWidth="1"/>
    <col min="3" max="3" width="13.375" customWidth="1"/>
    <col min="4" max="4" width="10.375" customWidth="1"/>
    <col min="5" max="5" width="12" customWidth="1"/>
    <col min="6" max="6" width="11" customWidth="1"/>
    <col min="7" max="7" width="11.375" customWidth="1"/>
    <col min="8" max="8" width="5.375" customWidth="1"/>
    <col min="9" max="9" width="6.25" customWidth="1"/>
    <col min="10" max="10" width="10.25" customWidth="1"/>
    <col min="11" max="11" width="6.875" customWidth="1"/>
    <col min="12" max="12" width="7.375" customWidth="1"/>
  </cols>
  <sheetData>
    <row r="2" spans="1:12" ht="25.5" customHeight="1" x14ac:dyDescent="0.25">
      <c r="A2" s="344" t="s">
        <v>181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</row>
    <row r="3" spans="1:12" ht="124.5" customHeight="1" x14ac:dyDescent="0.25">
      <c r="A3" s="1" t="s">
        <v>11</v>
      </c>
      <c r="B3" s="1" t="s">
        <v>10</v>
      </c>
      <c r="C3" s="1" t="s">
        <v>9</v>
      </c>
      <c r="D3" s="1" t="s">
        <v>8</v>
      </c>
      <c r="E3" s="1" t="s">
        <v>7</v>
      </c>
      <c r="F3" s="1" t="s">
        <v>6</v>
      </c>
      <c r="G3" s="1" t="s">
        <v>112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</row>
    <row r="4" spans="1:12" ht="9.69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2" s="2" customFormat="1" ht="13.75" customHeight="1" x14ac:dyDescent="0.25">
      <c r="A5" s="323" t="s">
        <v>106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5"/>
    </row>
    <row r="6" spans="1:12" ht="14.95" customHeight="1" x14ac:dyDescent="0.25">
      <c r="A6" s="347" t="s">
        <v>13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</row>
    <row r="7" spans="1:12" ht="36.700000000000003" customHeight="1" x14ac:dyDescent="0.25">
      <c r="A7" s="5" t="s">
        <v>12</v>
      </c>
      <c r="B7" s="6" t="s">
        <v>20</v>
      </c>
      <c r="C7" s="19" t="s">
        <v>100</v>
      </c>
      <c r="D7" s="41" t="s">
        <v>83</v>
      </c>
      <c r="E7" s="21">
        <v>58706</v>
      </c>
      <c r="F7" s="21">
        <v>21721</v>
      </c>
      <c r="G7" s="3"/>
      <c r="H7" s="24">
        <v>1976</v>
      </c>
      <c r="I7" s="3"/>
      <c r="J7" s="3"/>
      <c r="K7" s="3"/>
      <c r="L7" s="3"/>
    </row>
    <row r="8" spans="1:12" ht="35.5" customHeight="1" x14ac:dyDescent="0.25">
      <c r="A8" s="5" t="s">
        <v>14</v>
      </c>
      <c r="B8" s="7" t="s">
        <v>18</v>
      </c>
      <c r="C8" s="19" t="s">
        <v>101</v>
      </c>
      <c r="D8" s="41" t="s">
        <v>83</v>
      </c>
      <c r="E8" s="21">
        <v>92024</v>
      </c>
      <c r="F8" s="21">
        <v>34049</v>
      </c>
      <c r="G8" s="3"/>
      <c r="H8" s="24">
        <v>1978</v>
      </c>
      <c r="I8" s="3"/>
      <c r="J8" s="3"/>
      <c r="K8" s="3"/>
      <c r="L8" s="3"/>
    </row>
    <row r="9" spans="1:12" ht="36" customHeight="1" x14ac:dyDescent="0.25">
      <c r="A9" s="332" t="s">
        <v>15</v>
      </c>
      <c r="B9" s="39" t="s">
        <v>19</v>
      </c>
      <c r="C9" s="19" t="s">
        <v>92</v>
      </c>
      <c r="D9" s="338" t="s">
        <v>83</v>
      </c>
      <c r="E9" s="350">
        <v>419907</v>
      </c>
      <c r="F9" s="350">
        <v>155365</v>
      </c>
      <c r="G9" s="332"/>
      <c r="H9" s="335">
        <v>1979</v>
      </c>
      <c r="I9" s="332"/>
      <c r="J9" s="332"/>
      <c r="K9" s="332"/>
      <c r="L9" s="332"/>
    </row>
    <row r="10" spans="1:12" s="2" customFormat="1" ht="37.549999999999997" customHeight="1" x14ac:dyDescent="0.25">
      <c r="A10" s="334"/>
      <c r="B10" s="39" t="s">
        <v>21</v>
      </c>
      <c r="C10" s="19" t="s">
        <v>93</v>
      </c>
      <c r="D10" s="339"/>
      <c r="E10" s="351"/>
      <c r="F10" s="351"/>
      <c r="G10" s="334"/>
      <c r="H10" s="337"/>
      <c r="I10" s="334"/>
      <c r="J10" s="334"/>
      <c r="K10" s="334"/>
      <c r="L10" s="334"/>
    </row>
    <row r="11" spans="1:12" s="2" customFormat="1" ht="36" customHeight="1" x14ac:dyDescent="0.25">
      <c r="A11" s="333"/>
      <c r="B11" s="39" t="s">
        <v>22</v>
      </c>
      <c r="C11" s="19" t="s">
        <v>94</v>
      </c>
      <c r="D11" s="340"/>
      <c r="E11" s="352"/>
      <c r="F11" s="352"/>
      <c r="G11" s="333"/>
      <c r="H11" s="336"/>
      <c r="I11" s="333"/>
      <c r="J11" s="333"/>
      <c r="K11" s="333"/>
      <c r="L11" s="333"/>
    </row>
    <row r="12" spans="1:12" ht="36" customHeight="1" x14ac:dyDescent="0.25">
      <c r="A12" s="332" t="s">
        <v>16</v>
      </c>
      <c r="B12" s="7" t="s">
        <v>23</v>
      </c>
      <c r="C12" s="19" t="s">
        <v>95</v>
      </c>
      <c r="D12" s="341" t="s">
        <v>83</v>
      </c>
      <c r="E12" s="350">
        <v>164224</v>
      </c>
      <c r="F12" s="350">
        <v>60762</v>
      </c>
      <c r="G12" s="332"/>
      <c r="H12" s="335">
        <v>1977</v>
      </c>
      <c r="I12" s="332"/>
      <c r="J12" s="332"/>
      <c r="K12" s="332"/>
      <c r="L12" s="332"/>
    </row>
    <row r="13" spans="1:12" s="2" customFormat="1" ht="36" customHeight="1" x14ac:dyDescent="0.25">
      <c r="A13" s="333"/>
      <c r="B13" s="7" t="s">
        <v>24</v>
      </c>
      <c r="C13" s="19" t="s">
        <v>96</v>
      </c>
      <c r="D13" s="342"/>
      <c r="E13" s="352"/>
      <c r="F13" s="352"/>
      <c r="G13" s="333"/>
      <c r="H13" s="336"/>
      <c r="I13" s="333"/>
      <c r="J13" s="333"/>
      <c r="K13" s="333"/>
      <c r="L13" s="333"/>
    </row>
    <row r="14" spans="1:12" ht="36.700000000000003" customHeight="1" x14ac:dyDescent="0.25">
      <c r="A14" s="332" t="s">
        <v>17</v>
      </c>
      <c r="B14" s="7" t="s">
        <v>25</v>
      </c>
      <c r="C14" s="19" t="s">
        <v>97</v>
      </c>
      <c r="D14" s="341" t="s">
        <v>83</v>
      </c>
      <c r="E14" s="350">
        <v>1533382</v>
      </c>
      <c r="F14" s="350">
        <v>567351</v>
      </c>
      <c r="G14" s="332"/>
      <c r="H14" s="335">
        <v>1989</v>
      </c>
      <c r="I14" s="332"/>
      <c r="J14" s="332"/>
      <c r="K14" s="332"/>
      <c r="L14" s="332"/>
    </row>
    <row r="15" spans="1:12" ht="36" customHeight="1" x14ac:dyDescent="0.25">
      <c r="A15" s="334"/>
      <c r="B15" s="7" t="s">
        <v>26</v>
      </c>
      <c r="C15" s="19" t="s">
        <v>98</v>
      </c>
      <c r="D15" s="343"/>
      <c r="E15" s="351"/>
      <c r="F15" s="351"/>
      <c r="G15" s="334"/>
      <c r="H15" s="337"/>
      <c r="I15" s="334"/>
      <c r="J15" s="334"/>
      <c r="K15" s="334"/>
      <c r="L15" s="334"/>
    </row>
    <row r="16" spans="1:12" ht="35.5" customHeight="1" x14ac:dyDescent="0.25">
      <c r="A16" s="333"/>
      <c r="B16" s="7" t="s">
        <v>27</v>
      </c>
      <c r="C16" s="19" t="s">
        <v>99</v>
      </c>
      <c r="D16" s="342"/>
      <c r="E16" s="352"/>
      <c r="F16" s="352"/>
      <c r="G16" s="333"/>
      <c r="H16" s="336"/>
      <c r="I16" s="333"/>
      <c r="J16" s="333"/>
      <c r="K16" s="333"/>
      <c r="L16" s="333"/>
    </row>
    <row r="17" spans="1:12" s="2" customFormat="1" ht="46.55" customHeight="1" x14ac:dyDescent="0.25">
      <c r="A17" s="337" t="s">
        <v>80</v>
      </c>
      <c r="B17" s="40" t="s">
        <v>103</v>
      </c>
      <c r="C17" s="19" t="s">
        <v>102</v>
      </c>
      <c r="D17" s="35"/>
      <c r="E17" s="77"/>
      <c r="F17" s="77"/>
      <c r="G17" s="33"/>
      <c r="H17" s="34"/>
      <c r="I17" s="33"/>
      <c r="J17" s="33"/>
      <c r="K17" s="33"/>
      <c r="L17" s="33"/>
    </row>
    <row r="18" spans="1:12" s="2" customFormat="1" ht="45.7" customHeight="1" x14ac:dyDescent="0.25">
      <c r="A18" s="337"/>
      <c r="B18" s="3" t="s">
        <v>81</v>
      </c>
      <c r="C18" s="19" t="s">
        <v>104</v>
      </c>
      <c r="D18" s="332" t="s">
        <v>84</v>
      </c>
      <c r="E18" s="350">
        <v>111454</v>
      </c>
      <c r="F18" s="350">
        <v>62702</v>
      </c>
      <c r="G18" s="332"/>
      <c r="H18" s="332"/>
      <c r="I18" s="332"/>
      <c r="J18" s="332"/>
      <c r="K18" s="332"/>
      <c r="L18" s="332"/>
    </row>
    <row r="19" spans="1:12" s="2" customFormat="1" ht="45" customHeight="1" x14ac:dyDescent="0.25">
      <c r="A19" s="336"/>
      <c r="B19" s="3" t="s">
        <v>82</v>
      </c>
      <c r="C19" s="19" t="s">
        <v>105</v>
      </c>
      <c r="D19" s="333"/>
      <c r="E19" s="352"/>
      <c r="F19" s="352"/>
      <c r="G19" s="333"/>
      <c r="H19" s="333"/>
      <c r="I19" s="333"/>
      <c r="J19" s="333"/>
      <c r="K19" s="333"/>
      <c r="L19" s="333"/>
    </row>
    <row r="20" spans="1:12" s="2" customFormat="1" ht="17.5" customHeight="1" x14ac:dyDescent="0.25">
      <c r="A20" s="326" t="s">
        <v>91</v>
      </c>
      <c r="B20" s="327"/>
      <c r="C20" s="45"/>
      <c r="D20" s="45"/>
      <c r="E20" s="46">
        <f>SUM(E7:E19)</f>
        <v>2379697</v>
      </c>
      <c r="F20" s="46">
        <f>SUM(F7:F19)</f>
        <v>901950</v>
      </c>
      <c r="G20" s="45"/>
      <c r="H20" s="45"/>
      <c r="I20" s="45"/>
      <c r="J20" s="45"/>
      <c r="K20" s="45"/>
      <c r="L20" s="45"/>
    </row>
    <row r="21" spans="1:12" x14ac:dyDescent="0.25">
      <c r="A21" s="347" t="s">
        <v>0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9"/>
    </row>
    <row r="22" spans="1:12" ht="68.95" customHeight="1" x14ac:dyDescent="0.25">
      <c r="A22" s="22" t="s">
        <v>72</v>
      </c>
      <c r="B22" s="3" t="s">
        <v>46</v>
      </c>
      <c r="C22" s="10"/>
      <c r="D22" s="3" t="s">
        <v>90</v>
      </c>
      <c r="E22" s="14">
        <v>155481</v>
      </c>
      <c r="F22" s="14">
        <f t="shared" ref="F22:F28" si="0">E22</f>
        <v>155481</v>
      </c>
      <c r="G22" s="10"/>
      <c r="H22" s="25">
        <v>1972</v>
      </c>
      <c r="I22" s="10"/>
      <c r="J22" s="10"/>
      <c r="K22" s="10"/>
      <c r="L22" s="10"/>
    </row>
    <row r="23" spans="1:12" ht="33.799999999999997" customHeight="1" x14ac:dyDescent="0.25">
      <c r="A23" s="22" t="s">
        <v>73</v>
      </c>
      <c r="B23" s="3" t="s">
        <v>46</v>
      </c>
      <c r="C23" s="10"/>
      <c r="D23" s="3" t="s">
        <v>85</v>
      </c>
      <c r="E23" s="14">
        <v>171235</v>
      </c>
      <c r="F23" s="14">
        <f t="shared" si="0"/>
        <v>171235</v>
      </c>
      <c r="G23" s="10"/>
      <c r="H23" s="25">
        <v>1986</v>
      </c>
      <c r="I23" s="10"/>
      <c r="J23" s="10"/>
      <c r="K23" s="10"/>
      <c r="L23" s="10"/>
    </row>
    <row r="24" spans="1:12" ht="34.5" customHeight="1" x14ac:dyDescent="0.25">
      <c r="A24" s="17" t="s">
        <v>74</v>
      </c>
      <c r="B24" s="3" t="s">
        <v>46</v>
      </c>
      <c r="C24" s="10"/>
      <c r="D24" s="3" t="s">
        <v>85</v>
      </c>
      <c r="E24" s="14">
        <v>171235</v>
      </c>
      <c r="F24" s="14">
        <f t="shared" si="0"/>
        <v>171235</v>
      </c>
      <c r="G24" s="10"/>
      <c r="H24" s="25">
        <v>1986</v>
      </c>
      <c r="I24" s="10"/>
      <c r="J24" s="10"/>
      <c r="K24" s="10"/>
      <c r="L24" s="10"/>
    </row>
    <row r="25" spans="1:12" ht="34.5" customHeight="1" x14ac:dyDescent="0.25">
      <c r="A25" s="18" t="s">
        <v>75</v>
      </c>
      <c r="B25" s="3" t="s">
        <v>46</v>
      </c>
      <c r="C25" s="10"/>
      <c r="D25" s="42"/>
      <c r="E25" s="14">
        <v>0</v>
      </c>
      <c r="F25" s="14">
        <f t="shared" si="0"/>
        <v>0</v>
      </c>
      <c r="G25" s="10"/>
      <c r="H25" s="25"/>
      <c r="I25" s="10"/>
      <c r="J25" s="10"/>
      <c r="K25" s="10"/>
      <c r="L25" s="10"/>
    </row>
    <row r="26" spans="1:12" ht="34.5" customHeight="1" x14ac:dyDescent="0.25">
      <c r="A26" s="17" t="s">
        <v>76</v>
      </c>
      <c r="B26" s="3" t="s">
        <v>46</v>
      </c>
      <c r="C26" s="10"/>
      <c r="D26" s="3" t="s">
        <v>85</v>
      </c>
      <c r="E26" s="14">
        <v>716163</v>
      </c>
      <c r="F26" s="14">
        <f t="shared" si="0"/>
        <v>716163</v>
      </c>
      <c r="G26" s="10"/>
      <c r="H26" s="25">
        <v>1984</v>
      </c>
      <c r="I26" s="10"/>
      <c r="J26" s="10"/>
      <c r="K26" s="10"/>
      <c r="L26" s="10"/>
    </row>
    <row r="27" spans="1:12" ht="35.5" customHeight="1" x14ac:dyDescent="0.25">
      <c r="A27" s="17" t="s">
        <v>77</v>
      </c>
      <c r="B27" s="3" t="s">
        <v>58</v>
      </c>
      <c r="C27" s="10"/>
      <c r="D27" s="3" t="s">
        <v>85</v>
      </c>
      <c r="E27" s="14">
        <v>238000</v>
      </c>
      <c r="F27" s="14">
        <f t="shared" si="0"/>
        <v>238000</v>
      </c>
      <c r="G27" s="10"/>
      <c r="H27" s="25">
        <v>1962</v>
      </c>
      <c r="I27" s="10"/>
      <c r="J27" s="27" t="s">
        <v>87</v>
      </c>
      <c r="K27" s="10"/>
      <c r="L27" s="10"/>
    </row>
    <row r="28" spans="1:12" ht="36" customHeight="1" x14ac:dyDescent="0.25">
      <c r="A28" s="17" t="s">
        <v>78</v>
      </c>
      <c r="B28" s="3" t="s">
        <v>60</v>
      </c>
      <c r="C28" s="10"/>
      <c r="D28" s="3" t="s">
        <v>85</v>
      </c>
      <c r="E28" s="14">
        <v>719618</v>
      </c>
      <c r="F28" s="14">
        <f t="shared" si="0"/>
        <v>719618</v>
      </c>
      <c r="G28" s="10"/>
      <c r="H28" s="25">
        <v>1972</v>
      </c>
      <c r="I28" s="10"/>
      <c r="J28" s="27" t="s">
        <v>87</v>
      </c>
      <c r="K28" s="10"/>
      <c r="L28" s="10"/>
    </row>
    <row r="29" spans="1:12" ht="32.6" x14ac:dyDescent="0.25">
      <c r="A29" s="23" t="s">
        <v>71</v>
      </c>
      <c r="B29" s="3" t="s">
        <v>49</v>
      </c>
      <c r="C29" s="10"/>
      <c r="D29" s="3" t="s">
        <v>85</v>
      </c>
      <c r="E29" s="14">
        <v>683655</v>
      </c>
      <c r="F29" s="14">
        <f t="shared" ref="F29" si="1">E29</f>
        <v>683655</v>
      </c>
      <c r="G29" s="10"/>
      <c r="H29" s="19">
        <v>1940</v>
      </c>
      <c r="I29" s="10"/>
      <c r="J29" s="10"/>
      <c r="K29" s="10"/>
      <c r="L29" s="10"/>
    </row>
    <row r="30" spans="1:12" ht="18" customHeight="1" x14ac:dyDescent="0.25">
      <c r="A30" s="326" t="s">
        <v>86</v>
      </c>
      <c r="B30" s="327"/>
      <c r="C30" s="47"/>
      <c r="D30" s="47"/>
      <c r="E30" s="48">
        <f>SUM(E22:E29)</f>
        <v>2855387</v>
      </c>
      <c r="F30" s="48">
        <f>SUM(F22:F29)</f>
        <v>2855387</v>
      </c>
      <c r="G30" s="43"/>
      <c r="H30" s="43"/>
      <c r="I30" s="43"/>
      <c r="J30" s="43"/>
      <c r="K30" s="43"/>
      <c r="L30" s="43"/>
    </row>
    <row r="31" spans="1:12" x14ac:dyDescent="0.25">
      <c r="A31" s="8" t="s">
        <v>28</v>
      </c>
    </row>
    <row r="32" spans="1:12" ht="39.25" customHeight="1" x14ac:dyDescent="0.25">
      <c r="A32" s="16" t="s">
        <v>32</v>
      </c>
      <c r="B32" s="3" t="s">
        <v>46</v>
      </c>
      <c r="C32" s="10"/>
      <c r="D32" s="10"/>
      <c r="E32" s="14">
        <v>60150</v>
      </c>
      <c r="F32" s="14">
        <f t="shared" ref="F32:F33" si="2">E32</f>
        <v>60150</v>
      </c>
      <c r="G32" s="10"/>
      <c r="H32" s="19">
        <v>2009</v>
      </c>
      <c r="I32" s="10"/>
      <c r="J32" s="10"/>
      <c r="K32" s="10"/>
      <c r="L32" s="10"/>
    </row>
    <row r="33" spans="1:12" s="2" customFormat="1" ht="37.549999999999997" customHeight="1" x14ac:dyDescent="0.25">
      <c r="A33" s="16" t="s">
        <v>33</v>
      </c>
      <c r="B33" s="3" t="s">
        <v>46</v>
      </c>
      <c r="C33" s="10"/>
      <c r="D33" s="10"/>
      <c r="E33" s="14">
        <v>20050</v>
      </c>
      <c r="F33" s="14">
        <f t="shared" si="2"/>
        <v>20050</v>
      </c>
      <c r="G33" s="10"/>
      <c r="H33" s="19">
        <v>2009</v>
      </c>
      <c r="I33" s="10"/>
      <c r="J33" s="10"/>
      <c r="K33" s="10"/>
      <c r="L33" s="10"/>
    </row>
    <row r="34" spans="1:12" s="2" customFormat="1" ht="36" customHeight="1" x14ac:dyDescent="0.25">
      <c r="A34" s="16" t="s">
        <v>34</v>
      </c>
      <c r="B34" s="3" t="s">
        <v>46</v>
      </c>
      <c r="C34" s="10"/>
      <c r="D34" s="10"/>
      <c r="E34" s="14">
        <v>32175</v>
      </c>
      <c r="F34" s="14">
        <f>E34</f>
        <v>32175</v>
      </c>
      <c r="G34" s="10"/>
      <c r="H34" s="25">
        <v>1967</v>
      </c>
      <c r="I34" s="10"/>
      <c r="J34" s="10"/>
      <c r="K34" s="10"/>
      <c r="L34" s="10"/>
    </row>
    <row r="35" spans="1:12" s="2" customFormat="1" ht="36" customHeight="1" x14ac:dyDescent="0.25">
      <c r="A35" s="16" t="s">
        <v>35</v>
      </c>
      <c r="B35" s="3" t="s">
        <v>46</v>
      </c>
      <c r="C35" s="10"/>
      <c r="D35" s="10"/>
      <c r="E35" s="14">
        <v>10725</v>
      </c>
      <c r="F35" s="14">
        <f t="shared" ref="F35:F47" si="3">E35</f>
        <v>10725</v>
      </c>
      <c r="G35" s="10"/>
      <c r="H35" s="25">
        <v>1967</v>
      </c>
      <c r="I35" s="10"/>
      <c r="J35" s="10"/>
      <c r="K35" s="10"/>
      <c r="L35" s="10"/>
    </row>
    <row r="36" spans="1:12" s="2" customFormat="1" ht="34.5" customHeight="1" x14ac:dyDescent="0.25">
      <c r="A36" s="16" t="s">
        <v>36</v>
      </c>
      <c r="B36" s="3" t="s">
        <v>46</v>
      </c>
      <c r="C36" s="10"/>
      <c r="D36" s="10"/>
      <c r="E36" s="14">
        <v>32175</v>
      </c>
      <c r="F36" s="14">
        <f t="shared" si="3"/>
        <v>32175</v>
      </c>
      <c r="G36" s="10"/>
      <c r="H36" s="25">
        <v>1967</v>
      </c>
      <c r="I36" s="10"/>
      <c r="J36" s="10"/>
      <c r="K36" s="10"/>
      <c r="L36" s="10"/>
    </row>
    <row r="37" spans="1:12" s="2" customFormat="1" ht="34.5" customHeight="1" x14ac:dyDescent="0.25">
      <c r="A37" s="16" t="s">
        <v>37</v>
      </c>
      <c r="B37" s="3" t="s">
        <v>46</v>
      </c>
      <c r="C37" s="10"/>
      <c r="D37" s="10"/>
      <c r="E37" s="14">
        <v>10725</v>
      </c>
      <c r="F37" s="14">
        <f t="shared" si="3"/>
        <v>10725</v>
      </c>
      <c r="G37" s="10"/>
      <c r="H37" s="25">
        <v>1967</v>
      </c>
      <c r="I37" s="10"/>
      <c r="J37" s="10"/>
      <c r="K37" s="10"/>
      <c r="L37" s="10"/>
    </row>
    <row r="38" spans="1:12" s="2" customFormat="1" ht="35.5" customHeight="1" x14ac:dyDescent="0.25">
      <c r="A38" s="16" t="s">
        <v>38</v>
      </c>
      <c r="B38" s="3" t="s">
        <v>46</v>
      </c>
      <c r="C38" s="10"/>
      <c r="D38" s="10"/>
      <c r="E38" s="14">
        <v>57356.62</v>
      </c>
      <c r="F38" s="14">
        <f t="shared" si="3"/>
        <v>57356.62</v>
      </c>
      <c r="G38" s="10"/>
      <c r="H38" s="19">
        <v>1980</v>
      </c>
      <c r="I38" s="10"/>
      <c r="J38" s="10"/>
      <c r="K38" s="10"/>
      <c r="L38" s="10"/>
    </row>
    <row r="39" spans="1:12" s="2" customFormat="1" ht="33.799999999999997" customHeight="1" x14ac:dyDescent="0.25">
      <c r="A39" s="16" t="s">
        <v>39</v>
      </c>
      <c r="B39" s="3" t="s">
        <v>46</v>
      </c>
      <c r="C39" s="10"/>
      <c r="D39" s="10"/>
      <c r="E39" s="14">
        <v>19118.88</v>
      </c>
      <c r="F39" s="14">
        <f t="shared" si="3"/>
        <v>19118.88</v>
      </c>
      <c r="G39" s="10"/>
      <c r="H39" s="19">
        <v>1980</v>
      </c>
      <c r="I39" s="10"/>
      <c r="J39" s="10"/>
      <c r="K39" s="10"/>
      <c r="L39" s="10"/>
    </row>
    <row r="40" spans="1:12" s="2" customFormat="1" ht="28.55" customHeight="1" x14ac:dyDescent="0.25">
      <c r="A40" s="16" t="s">
        <v>135</v>
      </c>
      <c r="B40" s="3"/>
      <c r="C40" s="10"/>
      <c r="D40" s="10"/>
      <c r="E40" s="14">
        <v>57358.12</v>
      </c>
      <c r="F40" s="14">
        <f t="shared" si="3"/>
        <v>57358.12</v>
      </c>
      <c r="G40" s="10"/>
      <c r="H40" s="19">
        <v>1980</v>
      </c>
      <c r="I40" s="10"/>
      <c r="J40" s="10"/>
      <c r="K40" s="10"/>
      <c r="L40" s="10"/>
    </row>
    <row r="41" spans="1:12" s="2" customFormat="1" ht="27.7" customHeight="1" x14ac:dyDescent="0.25">
      <c r="A41" s="16" t="s">
        <v>136</v>
      </c>
      <c r="B41" s="3"/>
      <c r="C41" s="10"/>
      <c r="D41" s="10"/>
      <c r="E41" s="14">
        <v>19119.38</v>
      </c>
      <c r="F41" s="14">
        <f t="shared" si="3"/>
        <v>19119.38</v>
      </c>
      <c r="G41" s="10"/>
      <c r="H41" s="19">
        <v>1980</v>
      </c>
      <c r="I41" s="10"/>
      <c r="J41" s="10"/>
      <c r="K41" s="10"/>
      <c r="L41" s="10"/>
    </row>
    <row r="42" spans="1:12" s="2" customFormat="1" ht="32.950000000000003" customHeight="1" x14ac:dyDescent="0.25">
      <c r="A42" s="17" t="s">
        <v>40</v>
      </c>
      <c r="B42" s="3" t="s">
        <v>47</v>
      </c>
      <c r="C42" s="10"/>
      <c r="D42" s="10"/>
      <c r="E42" s="14">
        <v>29031.75</v>
      </c>
      <c r="F42" s="14">
        <f t="shared" si="3"/>
        <v>29031.75</v>
      </c>
      <c r="G42" s="10"/>
      <c r="H42" s="19">
        <v>1988</v>
      </c>
      <c r="I42" s="10"/>
      <c r="J42" s="10"/>
      <c r="K42" s="10"/>
      <c r="L42" s="10"/>
    </row>
    <row r="43" spans="1:12" s="2" customFormat="1" ht="34.5" customHeight="1" x14ac:dyDescent="0.25">
      <c r="A43" s="16" t="s">
        <v>137</v>
      </c>
      <c r="B43" s="3" t="s">
        <v>47</v>
      </c>
      <c r="C43" s="10"/>
      <c r="D43" s="10"/>
      <c r="E43" s="14">
        <v>9677.25</v>
      </c>
      <c r="F43" s="14">
        <f t="shared" si="3"/>
        <v>9677.25</v>
      </c>
      <c r="G43" s="10"/>
      <c r="H43" s="19">
        <v>1988</v>
      </c>
      <c r="I43" s="10"/>
      <c r="J43" s="10"/>
      <c r="K43" s="10"/>
      <c r="L43" s="10"/>
    </row>
    <row r="44" spans="1:12" s="2" customFormat="1" ht="34.5" customHeight="1" x14ac:dyDescent="0.25">
      <c r="A44" s="17" t="s">
        <v>138</v>
      </c>
      <c r="B44" s="3" t="s">
        <v>48</v>
      </c>
      <c r="C44" s="10"/>
      <c r="D44" s="10"/>
      <c r="E44" s="14">
        <v>29031.75</v>
      </c>
      <c r="F44" s="14">
        <f t="shared" si="3"/>
        <v>29031.75</v>
      </c>
      <c r="G44" s="10"/>
      <c r="H44" s="19">
        <v>1988</v>
      </c>
      <c r="I44" s="10"/>
      <c r="J44" s="10"/>
      <c r="K44" s="10"/>
      <c r="L44" s="10"/>
    </row>
    <row r="45" spans="1:12" s="2" customFormat="1" ht="35.5" customHeight="1" x14ac:dyDescent="0.25">
      <c r="A45" s="17" t="s">
        <v>139</v>
      </c>
      <c r="B45" s="3" t="s">
        <v>48</v>
      </c>
      <c r="C45" s="10"/>
      <c r="D45" s="10"/>
      <c r="E45" s="14">
        <v>9677.25</v>
      </c>
      <c r="F45" s="14">
        <f t="shared" si="3"/>
        <v>9677.25</v>
      </c>
      <c r="G45" s="10"/>
      <c r="H45" s="19">
        <v>1988</v>
      </c>
      <c r="I45" s="10"/>
      <c r="J45" s="10"/>
      <c r="K45" s="10"/>
      <c r="L45" s="10"/>
    </row>
    <row r="46" spans="1:12" s="2" customFormat="1" ht="35.5" customHeight="1" x14ac:dyDescent="0.25">
      <c r="A46" s="17" t="s">
        <v>141</v>
      </c>
      <c r="B46" s="3" t="s">
        <v>49</v>
      </c>
      <c r="C46" s="10"/>
      <c r="D46" s="10"/>
      <c r="E46" s="14">
        <v>48633.75</v>
      </c>
      <c r="F46" s="14">
        <f t="shared" si="3"/>
        <v>48633.75</v>
      </c>
      <c r="G46" s="10"/>
      <c r="H46" s="19">
        <v>1976</v>
      </c>
      <c r="I46" s="10"/>
      <c r="J46" s="10"/>
      <c r="K46" s="10"/>
      <c r="L46" s="10"/>
    </row>
    <row r="47" spans="1:12" s="2" customFormat="1" ht="35.5" customHeight="1" x14ac:dyDescent="0.25">
      <c r="A47" s="17" t="s">
        <v>140</v>
      </c>
      <c r="B47" s="3" t="s">
        <v>49</v>
      </c>
      <c r="C47" s="10"/>
      <c r="D47" s="10"/>
      <c r="E47" s="14">
        <v>16211.25</v>
      </c>
      <c r="F47" s="14">
        <f t="shared" si="3"/>
        <v>16211.25</v>
      </c>
      <c r="G47" s="10"/>
      <c r="H47" s="19">
        <v>1976</v>
      </c>
      <c r="I47" s="10"/>
      <c r="J47" s="10"/>
      <c r="K47" s="10"/>
      <c r="L47" s="10"/>
    </row>
    <row r="48" spans="1:12" ht="34.5" customHeight="1" x14ac:dyDescent="0.25">
      <c r="A48" s="17" t="s">
        <v>41</v>
      </c>
      <c r="B48" s="3" t="s">
        <v>49</v>
      </c>
      <c r="C48" s="10"/>
      <c r="D48" s="10"/>
      <c r="E48" s="14">
        <v>39501</v>
      </c>
      <c r="F48" s="14">
        <f>E48</f>
        <v>39501</v>
      </c>
      <c r="G48" s="10"/>
      <c r="H48" s="19">
        <v>1988</v>
      </c>
      <c r="I48" s="10"/>
      <c r="J48" s="10"/>
      <c r="K48" s="10"/>
      <c r="L48" s="10"/>
    </row>
    <row r="49" spans="1:12" s="2" customFormat="1" ht="34.5" customHeight="1" x14ac:dyDescent="0.25">
      <c r="A49" s="17" t="s">
        <v>142</v>
      </c>
      <c r="B49" s="3" t="s">
        <v>49</v>
      </c>
      <c r="C49" s="10"/>
      <c r="D49" s="10"/>
      <c r="E49" s="14">
        <v>13167</v>
      </c>
      <c r="F49" s="14">
        <f>E49</f>
        <v>13167</v>
      </c>
      <c r="G49" s="10"/>
      <c r="H49" s="19">
        <v>1988</v>
      </c>
      <c r="I49" s="10"/>
      <c r="J49" s="10"/>
      <c r="K49" s="10"/>
      <c r="L49" s="10"/>
    </row>
    <row r="50" spans="1:12" ht="36" customHeight="1" x14ac:dyDescent="0.25">
      <c r="A50" s="17" t="s">
        <v>42</v>
      </c>
      <c r="B50" s="3" t="s">
        <v>46</v>
      </c>
      <c r="C50" s="10"/>
      <c r="D50" s="10"/>
      <c r="E50" s="14">
        <v>1464827.25</v>
      </c>
      <c r="F50" s="14">
        <v>468744.75</v>
      </c>
      <c r="G50" s="10"/>
      <c r="H50" s="19">
        <v>2006</v>
      </c>
      <c r="I50" s="10"/>
      <c r="J50" s="10"/>
      <c r="K50" s="10"/>
      <c r="L50" s="10"/>
    </row>
    <row r="51" spans="1:12" ht="35.5" customHeight="1" x14ac:dyDescent="0.25">
      <c r="A51" s="18" t="s">
        <v>43</v>
      </c>
      <c r="B51" s="3" t="s">
        <v>46</v>
      </c>
      <c r="C51" s="10"/>
      <c r="D51" s="10"/>
      <c r="E51" s="14">
        <v>488275.75</v>
      </c>
      <c r="F51" s="14">
        <v>156248.25</v>
      </c>
      <c r="G51" s="10"/>
      <c r="H51" s="19">
        <v>2006</v>
      </c>
      <c r="I51" s="10"/>
      <c r="J51" s="10"/>
      <c r="K51" s="10"/>
      <c r="L51" s="10"/>
    </row>
    <row r="52" spans="1:12" ht="35.5" customHeight="1" x14ac:dyDescent="0.25">
      <c r="A52" s="18" t="s">
        <v>44</v>
      </c>
      <c r="B52" s="3" t="s">
        <v>46</v>
      </c>
      <c r="C52" s="10"/>
      <c r="D52" s="10"/>
      <c r="E52" s="14">
        <v>15738288.08</v>
      </c>
      <c r="F52" s="14">
        <v>1259063</v>
      </c>
      <c r="G52" s="10"/>
      <c r="H52" s="19">
        <v>2012</v>
      </c>
      <c r="I52" s="10"/>
      <c r="J52" s="10"/>
      <c r="K52" s="10"/>
      <c r="L52" s="10"/>
    </row>
    <row r="53" spans="1:12" s="2" customFormat="1" ht="35.5" customHeight="1" x14ac:dyDescent="0.25">
      <c r="A53" s="18" t="s">
        <v>143</v>
      </c>
      <c r="B53" s="3" t="s">
        <v>59</v>
      </c>
      <c r="C53" s="10"/>
      <c r="D53" s="10"/>
      <c r="E53" s="14">
        <v>28450</v>
      </c>
      <c r="F53" s="14">
        <f>E53</f>
        <v>28450</v>
      </c>
      <c r="G53" s="10"/>
      <c r="H53" s="19">
        <v>1988</v>
      </c>
      <c r="I53" s="10"/>
      <c r="J53" s="10"/>
      <c r="K53" s="10"/>
      <c r="L53" s="10"/>
    </row>
    <row r="54" spans="1:12" s="2" customFormat="1" ht="35.5" customHeight="1" x14ac:dyDescent="0.25">
      <c r="A54" s="18" t="s">
        <v>144</v>
      </c>
      <c r="B54" s="3" t="s">
        <v>59</v>
      </c>
      <c r="C54" s="10"/>
      <c r="D54" s="10"/>
      <c r="E54" s="14">
        <v>9388.5</v>
      </c>
      <c r="F54" s="14">
        <f>E54</f>
        <v>9388.5</v>
      </c>
      <c r="G54" s="10"/>
      <c r="H54" s="19">
        <v>1988</v>
      </c>
      <c r="I54" s="10"/>
      <c r="J54" s="10"/>
      <c r="K54" s="10"/>
      <c r="L54" s="10"/>
    </row>
    <row r="55" spans="1:12" ht="34.5" customHeight="1" x14ac:dyDescent="0.25">
      <c r="A55" s="17" t="s">
        <v>45</v>
      </c>
      <c r="B55" s="3" t="s">
        <v>50</v>
      </c>
      <c r="C55" s="10"/>
      <c r="D55" s="10"/>
      <c r="E55" s="14">
        <v>29033</v>
      </c>
      <c r="F55" s="14">
        <f>E55</f>
        <v>29033</v>
      </c>
      <c r="G55" s="10"/>
      <c r="H55" s="19">
        <v>1988</v>
      </c>
      <c r="I55" s="10"/>
      <c r="J55" s="10"/>
      <c r="K55" s="10"/>
      <c r="L55" s="10"/>
    </row>
    <row r="56" spans="1:12" s="2" customFormat="1" ht="34.5" customHeight="1" x14ac:dyDescent="0.25">
      <c r="A56" s="18" t="s">
        <v>145</v>
      </c>
      <c r="B56" s="3" t="s">
        <v>50</v>
      </c>
      <c r="C56" s="10"/>
      <c r="D56" s="10"/>
      <c r="E56" s="14">
        <v>9677</v>
      </c>
      <c r="F56" s="14">
        <f>E56</f>
        <v>9677</v>
      </c>
      <c r="G56" s="10"/>
      <c r="H56" s="19">
        <v>1988</v>
      </c>
      <c r="I56" s="10"/>
      <c r="J56" s="10"/>
      <c r="K56" s="10"/>
      <c r="L56" s="10"/>
    </row>
    <row r="57" spans="1:12" s="2" customFormat="1" ht="34.5" customHeight="1" x14ac:dyDescent="0.25">
      <c r="A57" s="18" t="s">
        <v>146</v>
      </c>
      <c r="B57" s="3" t="s">
        <v>58</v>
      </c>
      <c r="C57" s="10"/>
      <c r="D57" s="10"/>
      <c r="E57" s="14">
        <v>24620</v>
      </c>
      <c r="F57" s="14">
        <f t="shared" ref="F57:F62" si="4">E57</f>
        <v>24620</v>
      </c>
      <c r="G57" s="10"/>
      <c r="H57" s="19">
        <v>1985</v>
      </c>
      <c r="I57" s="10"/>
      <c r="J57" s="10"/>
      <c r="K57" s="10"/>
      <c r="L57" s="10"/>
    </row>
    <row r="58" spans="1:12" s="2" customFormat="1" ht="34.5" customHeight="1" x14ac:dyDescent="0.25">
      <c r="A58" s="18" t="s">
        <v>147</v>
      </c>
      <c r="B58" s="3" t="s">
        <v>50</v>
      </c>
      <c r="C58" s="10"/>
      <c r="D58" s="10"/>
      <c r="E58" s="14">
        <v>8206</v>
      </c>
      <c r="F58" s="14">
        <f t="shared" si="4"/>
        <v>8206</v>
      </c>
      <c r="G58" s="10"/>
      <c r="H58" s="19">
        <v>1985</v>
      </c>
      <c r="I58" s="10"/>
      <c r="J58" s="10"/>
      <c r="K58" s="10"/>
      <c r="L58" s="10"/>
    </row>
    <row r="59" spans="1:12" s="2" customFormat="1" ht="34.5" customHeight="1" x14ac:dyDescent="0.25">
      <c r="A59" s="18" t="s">
        <v>152</v>
      </c>
      <c r="B59" s="3" t="s">
        <v>149</v>
      </c>
      <c r="C59" s="10"/>
      <c r="D59" s="10"/>
      <c r="E59" s="14">
        <v>40360</v>
      </c>
      <c r="F59" s="14">
        <f t="shared" si="4"/>
        <v>40360</v>
      </c>
      <c r="G59" s="10"/>
      <c r="H59" s="19">
        <v>1989</v>
      </c>
      <c r="I59" s="10"/>
      <c r="J59" s="10"/>
      <c r="K59" s="10"/>
      <c r="L59" s="10"/>
    </row>
    <row r="60" spans="1:12" s="2" customFormat="1" ht="34.5" customHeight="1" x14ac:dyDescent="0.25">
      <c r="A60" s="18" t="s">
        <v>148</v>
      </c>
      <c r="B60" s="3" t="s">
        <v>149</v>
      </c>
      <c r="C60" s="10"/>
      <c r="D60" s="10"/>
      <c r="E60" s="14">
        <v>13318.8</v>
      </c>
      <c r="F60" s="14">
        <f t="shared" si="4"/>
        <v>13318.8</v>
      </c>
      <c r="G60" s="10"/>
      <c r="H60" s="19">
        <v>1989</v>
      </c>
      <c r="I60" s="10"/>
      <c r="J60" s="10"/>
      <c r="K60" s="10"/>
      <c r="L60" s="10"/>
    </row>
    <row r="61" spans="1:12" s="2" customFormat="1" ht="34.5" customHeight="1" x14ac:dyDescent="0.25">
      <c r="A61" s="18" t="s">
        <v>151</v>
      </c>
      <c r="B61" s="3" t="s">
        <v>149</v>
      </c>
      <c r="C61" s="10"/>
      <c r="D61" s="10"/>
      <c r="E61" s="14">
        <v>35288</v>
      </c>
      <c r="F61" s="14">
        <f t="shared" si="4"/>
        <v>35288</v>
      </c>
      <c r="G61" s="10"/>
      <c r="H61" s="19">
        <v>1981</v>
      </c>
      <c r="I61" s="10"/>
      <c r="J61" s="10"/>
      <c r="K61" s="10"/>
      <c r="L61" s="10"/>
    </row>
    <row r="62" spans="1:12" s="2" customFormat="1" ht="34.5" customHeight="1" x14ac:dyDescent="0.25">
      <c r="A62" s="18" t="s">
        <v>150</v>
      </c>
      <c r="B62" s="3" t="s">
        <v>149</v>
      </c>
      <c r="C62" s="10"/>
      <c r="D62" s="10"/>
      <c r="E62" s="14">
        <v>17380</v>
      </c>
      <c r="F62" s="14">
        <f t="shared" si="4"/>
        <v>17380</v>
      </c>
      <c r="G62" s="10"/>
      <c r="H62" s="19">
        <v>1981</v>
      </c>
      <c r="I62" s="10"/>
      <c r="J62" s="10"/>
      <c r="K62" s="10"/>
      <c r="L62" s="10"/>
    </row>
    <row r="63" spans="1:12" ht="36" customHeight="1" x14ac:dyDescent="0.25">
      <c r="A63" s="78" t="s">
        <v>51</v>
      </c>
      <c r="B63" s="3" t="s">
        <v>49</v>
      </c>
      <c r="C63" s="10"/>
      <c r="D63" s="10"/>
      <c r="E63" s="14">
        <v>15000</v>
      </c>
      <c r="F63" s="14">
        <f t="shared" ref="F63:F68" si="5">E63</f>
        <v>15000</v>
      </c>
      <c r="G63" s="10"/>
      <c r="H63" s="19">
        <v>1953</v>
      </c>
      <c r="I63" s="10"/>
      <c r="J63" s="10"/>
      <c r="K63" s="10"/>
      <c r="L63" s="10"/>
    </row>
    <row r="64" spans="1:12" ht="34.5" customHeight="1" x14ac:dyDescent="0.25">
      <c r="A64" s="17" t="s">
        <v>52</v>
      </c>
      <c r="B64" s="6" t="s">
        <v>57</v>
      </c>
      <c r="C64" s="10"/>
      <c r="D64" s="10"/>
      <c r="E64" s="14">
        <v>15000</v>
      </c>
      <c r="F64" s="14">
        <f t="shared" si="5"/>
        <v>15000</v>
      </c>
      <c r="G64" s="10"/>
      <c r="H64" s="19">
        <v>2005</v>
      </c>
      <c r="I64" s="10"/>
      <c r="J64" s="10"/>
      <c r="K64" s="10"/>
      <c r="L64" s="10"/>
    </row>
    <row r="65" spans="1:12" ht="39.75" customHeight="1" x14ac:dyDescent="0.25">
      <c r="A65" s="17" t="s">
        <v>53</v>
      </c>
      <c r="B65" s="3" t="s">
        <v>46</v>
      </c>
      <c r="C65" s="10"/>
      <c r="D65" s="10"/>
      <c r="E65" s="14">
        <v>5000</v>
      </c>
      <c r="F65" s="14">
        <f t="shared" si="5"/>
        <v>5000</v>
      </c>
      <c r="G65" s="10"/>
      <c r="H65" s="19">
        <v>2010</v>
      </c>
      <c r="I65" s="10"/>
      <c r="J65" s="10"/>
      <c r="K65" s="10"/>
      <c r="L65" s="10"/>
    </row>
    <row r="66" spans="1:12" ht="45" customHeight="1" x14ac:dyDescent="0.25">
      <c r="A66" s="17" t="s">
        <v>54</v>
      </c>
      <c r="B66" s="3" t="s">
        <v>58</v>
      </c>
      <c r="C66" s="10"/>
      <c r="D66" s="10"/>
      <c r="E66" s="10">
        <v>0</v>
      </c>
      <c r="F66" s="10">
        <f t="shared" si="5"/>
        <v>0</v>
      </c>
      <c r="G66" s="10"/>
      <c r="H66" s="19"/>
      <c r="I66" s="10"/>
      <c r="J66" s="10"/>
      <c r="K66" s="10"/>
      <c r="L66" s="10"/>
    </row>
    <row r="67" spans="1:12" ht="36.700000000000003" customHeight="1" x14ac:dyDescent="0.25">
      <c r="A67" s="17" t="s">
        <v>55</v>
      </c>
      <c r="B67" s="3" t="s">
        <v>59</v>
      </c>
      <c r="C67" s="10"/>
      <c r="D67" s="10"/>
      <c r="E67" s="10">
        <v>0</v>
      </c>
      <c r="F67" s="10">
        <f t="shared" si="5"/>
        <v>0</v>
      </c>
      <c r="G67" s="10"/>
      <c r="H67" s="19"/>
      <c r="I67" s="10"/>
      <c r="J67" s="10"/>
      <c r="K67" s="10"/>
      <c r="L67" s="10"/>
    </row>
    <row r="68" spans="1:12" ht="36" customHeight="1" x14ac:dyDescent="0.25">
      <c r="A68" s="28" t="s">
        <v>56</v>
      </c>
      <c r="B68" s="3" t="s">
        <v>60</v>
      </c>
      <c r="C68" s="10"/>
      <c r="D68" s="10"/>
      <c r="E68" s="10">
        <v>0</v>
      </c>
      <c r="F68" s="10">
        <f t="shared" si="5"/>
        <v>0</v>
      </c>
      <c r="G68" s="10"/>
      <c r="H68" s="19"/>
      <c r="I68" s="10"/>
      <c r="J68" s="10"/>
      <c r="K68" s="10"/>
      <c r="L68" s="10"/>
    </row>
    <row r="69" spans="1:12" s="2" customFormat="1" ht="51.8" customHeight="1" x14ac:dyDescent="0.25">
      <c r="A69" s="29" t="s">
        <v>61</v>
      </c>
      <c r="B69" s="3" t="s">
        <v>46</v>
      </c>
      <c r="C69" s="10"/>
      <c r="D69" s="3" t="s">
        <v>88</v>
      </c>
      <c r="E69" s="12">
        <v>83780</v>
      </c>
      <c r="F69" s="13">
        <f t="shared" ref="F69:F70" si="6">E69</f>
        <v>83780</v>
      </c>
      <c r="G69" s="10"/>
      <c r="H69" s="19">
        <v>2010</v>
      </c>
      <c r="I69" s="10"/>
      <c r="J69" s="26" t="s">
        <v>89</v>
      </c>
      <c r="K69" s="10"/>
      <c r="L69" s="10"/>
    </row>
    <row r="70" spans="1:12" s="2" customFormat="1" ht="33.799999999999997" customHeight="1" x14ac:dyDescent="0.25">
      <c r="A70" s="20" t="s">
        <v>271</v>
      </c>
      <c r="B70" s="3" t="s">
        <v>62</v>
      </c>
      <c r="C70" s="19" t="s">
        <v>268</v>
      </c>
      <c r="D70" s="10"/>
      <c r="E70" s="12">
        <v>302671.48</v>
      </c>
      <c r="F70" s="13">
        <f t="shared" si="6"/>
        <v>302671.48</v>
      </c>
      <c r="G70" s="10"/>
      <c r="H70" s="19">
        <v>2012</v>
      </c>
      <c r="I70" s="10"/>
      <c r="J70" s="25" t="s">
        <v>269</v>
      </c>
      <c r="K70" s="10"/>
      <c r="L70" s="10"/>
    </row>
    <row r="71" spans="1:12" s="2" customFormat="1" ht="36" customHeight="1" x14ac:dyDescent="0.25">
      <c r="A71" s="18" t="s">
        <v>29</v>
      </c>
      <c r="B71" s="55" t="s">
        <v>160</v>
      </c>
      <c r="C71" s="12"/>
      <c r="D71" s="12"/>
      <c r="E71" s="14">
        <v>118635</v>
      </c>
      <c r="F71" s="14">
        <v>118635</v>
      </c>
      <c r="G71" s="12"/>
      <c r="H71" s="5">
        <v>1976</v>
      </c>
      <c r="I71" s="10"/>
      <c r="J71" s="10"/>
      <c r="K71" s="10"/>
      <c r="L71" s="10"/>
    </row>
    <row r="72" spans="1:12" ht="35.5" customHeight="1" x14ac:dyDescent="0.25">
      <c r="A72" s="18" t="s">
        <v>30</v>
      </c>
      <c r="B72" s="55" t="s">
        <v>161</v>
      </c>
      <c r="C72" s="12"/>
      <c r="D72" s="12"/>
      <c r="E72" s="14">
        <v>1576872</v>
      </c>
      <c r="F72" s="14">
        <v>1576872</v>
      </c>
      <c r="G72" s="12"/>
      <c r="H72" s="19">
        <v>1981</v>
      </c>
      <c r="I72" s="10"/>
      <c r="J72" s="10"/>
      <c r="K72" s="10"/>
      <c r="L72" s="10"/>
    </row>
    <row r="73" spans="1:12" ht="36" customHeight="1" x14ac:dyDescent="0.25">
      <c r="A73" s="18" t="s">
        <v>31</v>
      </c>
      <c r="B73" s="55" t="s">
        <v>161</v>
      </c>
      <c r="C73" s="12"/>
      <c r="D73" s="12"/>
      <c r="E73" s="14">
        <v>1481465</v>
      </c>
      <c r="F73" s="14">
        <v>1481465</v>
      </c>
      <c r="G73" s="12"/>
      <c r="H73" s="5">
        <v>1976</v>
      </c>
      <c r="I73" s="10"/>
      <c r="J73" s="10"/>
      <c r="K73" s="10"/>
      <c r="L73" s="10"/>
    </row>
    <row r="74" spans="1:12" s="2" customFormat="1" ht="30.25" customHeight="1" x14ac:dyDescent="0.25">
      <c r="A74" s="93" t="s">
        <v>162</v>
      </c>
      <c r="B74" s="94" t="s">
        <v>163</v>
      </c>
      <c r="C74" s="12"/>
      <c r="D74" s="12"/>
      <c r="E74" s="14"/>
      <c r="F74" s="14"/>
      <c r="G74" s="12"/>
      <c r="H74" s="5"/>
      <c r="I74" s="10"/>
      <c r="J74" s="10"/>
      <c r="K74" s="10"/>
      <c r="L74" s="10"/>
    </row>
    <row r="75" spans="1:12" s="2" customFormat="1" ht="24.8" customHeight="1" x14ac:dyDescent="0.25">
      <c r="A75" s="93" t="s">
        <v>164</v>
      </c>
      <c r="B75" s="95" t="s">
        <v>163</v>
      </c>
      <c r="C75" s="12"/>
      <c r="D75" s="12"/>
      <c r="E75" s="14"/>
      <c r="F75" s="14"/>
      <c r="G75" s="12"/>
      <c r="H75" s="5"/>
      <c r="I75" s="10"/>
      <c r="J75" s="10"/>
      <c r="K75" s="10"/>
      <c r="L75" s="10"/>
    </row>
    <row r="76" spans="1:12" s="2" customFormat="1" ht="30.25" customHeight="1" x14ac:dyDescent="0.25">
      <c r="A76" s="93" t="s">
        <v>162</v>
      </c>
      <c r="B76" s="94" t="s">
        <v>165</v>
      </c>
      <c r="C76" s="12"/>
      <c r="D76" s="12"/>
      <c r="E76" s="14"/>
      <c r="F76" s="14"/>
      <c r="G76" s="12"/>
      <c r="H76" s="5"/>
      <c r="I76" s="10"/>
      <c r="J76" s="10"/>
      <c r="K76" s="10"/>
      <c r="L76" s="10"/>
    </row>
    <row r="77" spans="1:12" s="2" customFormat="1" ht="36" customHeight="1" x14ac:dyDescent="0.25">
      <c r="A77" s="93" t="s">
        <v>164</v>
      </c>
      <c r="B77" s="96" t="s">
        <v>165</v>
      </c>
      <c r="C77" s="12"/>
      <c r="D77" s="12"/>
      <c r="E77" s="14"/>
      <c r="F77" s="14"/>
      <c r="G77" s="12"/>
      <c r="H77" s="5"/>
      <c r="I77" s="10"/>
      <c r="J77" s="10"/>
      <c r="K77" s="10"/>
      <c r="L77" s="10"/>
    </row>
    <row r="78" spans="1:12" s="2" customFormat="1" ht="29.25" customHeight="1" x14ac:dyDescent="0.25">
      <c r="A78" s="93" t="s">
        <v>162</v>
      </c>
      <c r="B78" s="94" t="s">
        <v>166</v>
      </c>
      <c r="C78" s="12"/>
      <c r="D78" s="12"/>
      <c r="E78" s="14"/>
      <c r="F78" s="14"/>
      <c r="G78" s="12"/>
      <c r="H78" s="5"/>
      <c r="I78" s="10"/>
      <c r="J78" s="10"/>
      <c r="K78" s="10"/>
      <c r="L78" s="10"/>
    </row>
    <row r="79" spans="1:12" s="2" customFormat="1" ht="36" customHeight="1" x14ac:dyDescent="0.25">
      <c r="A79" s="93" t="s">
        <v>164</v>
      </c>
      <c r="B79" s="96" t="s">
        <v>166</v>
      </c>
      <c r="C79" s="12"/>
      <c r="D79" s="12"/>
      <c r="E79" s="14"/>
      <c r="F79" s="14"/>
      <c r="G79" s="12"/>
      <c r="H79" s="5"/>
      <c r="I79" s="10"/>
      <c r="J79" s="10"/>
      <c r="K79" s="10"/>
      <c r="L79" s="10"/>
    </row>
    <row r="80" spans="1:12" s="2" customFormat="1" ht="28.55" customHeight="1" x14ac:dyDescent="0.25">
      <c r="A80" s="93" t="s">
        <v>162</v>
      </c>
      <c r="B80" s="95" t="s">
        <v>167</v>
      </c>
      <c r="C80" s="12"/>
      <c r="D80" s="12"/>
      <c r="E80" s="14"/>
      <c r="F80" s="14"/>
      <c r="G80" s="12"/>
      <c r="H80" s="5"/>
      <c r="I80" s="10"/>
      <c r="J80" s="10"/>
      <c r="K80" s="10"/>
      <c r="L80" s="10"/>
    </row>
    <row r="81" spans="1:12" s="2" customFormat="1" ht="30.75" customHeight="1" x14ac:dyDescent="0.25">
      <c r="A81" s="93" t="s">
        <v>162</v>
      </c>
      <c r="B81" s="94" t="s">
        <v>168</v>
      </c>
      <c r="C81" s="12"/>
      <c r="D81" s="12"/>
      <c r="E81" s="14"/>
      <c r="F81" s="14"/>
      <c r="G81" s="12"/>
      <c r="H81" s="5"/>
      <c r="I81" s="10"/>
      <c r="J81" s="10"/>
      <c r="K81" s="10"/>
      <c r="L81" s="10"/>
    </row>
    <row r="82" spans="1:12" s="2" customFormat="1" ht="36" customHeight="1" x14ac:dyDescent="0.25">
      <c r="A82" s="93" t="s">
        <v>164</v>
      </c>
      <c r="B82" s="95"/>
      <c r="C82" s="12"/>
      <c r="D82" s="12"/>
      <c r="E82" s="14"/>
      <c r="F82" s="14"/>
      <c r="G82" s="12"/>
      <c r="H82" s="5"/>
      <c r="I82" s="10"/>
      <c r="J82" s="10"/>
      <c r="K82" s="10"/>
      <c r="L82" s="10"/>
    </row>
    <row r="83" spans="1:12" s="2" customFormat="1" ht="31.75" customHeight="1" x14ac:dyDescent="0.25">
      <c r="A83" s="93" t="s">
        <v>162</v>
      </c>
      <c r="B83" s="97" t="s">
        <v>169</v>
      </c>
      <c r="C83" s="12"/>
      <c r="D83" s="12"/>
      <c r="E83" s="14"/>
      <c r="F83" s="14"/>
      <c r="G83" s="12"/>
      <c r="H83" s="5"/>
      <c r="I83" s="10"/>
      <c r="J83" s="10"/>
      <c r="K83" s="10"/>
      <c r="L83" s="10"/>
    </row>
    <row r="84" spans="1:12" s="2" customFormat="1" ht="36" customHeight="1" x14ac:dyDescent="0.25">
      <c r="A84" s="98" t="s">
        <v>164</v>
      </c>
      <c r="B84" s="97" t="s">
        <v>169</v>
      </c>
      <c r="C84" s="12"/>
      <c r="D84" s="12"/>
      <c r="E84" s="14"/>
      <c r="F84" s="14"/>
      <c r="G84" s="12"/>
      <c r="H84" s="5"/>
      <c r="I84" s="10"/>
      <c r="J84" s="10"/>
      <c r="K84" s="10"/>
      <c r="L84" s="10"/>
    </row>
    <row r="85" spans="1:12" s="2" customFormat="1" ht="30.25" customHeight="1" x14ac:dyDescent="0.25">
      <c r="A85" s="93" t="s">
        <v>162</v>
      </c>
      <c r="B85" s="94" t="s">
        <v>170</v>
      </c>
      <c r="C85" s="12"/>
      <c r="D85" s="12"/>
      <c r="E85" s="14"/>
      <c r="F85" s="14"/>
      <c r="G85" s="12"/>
      <c r="H85" s="5"/>
      <c r="I85" s="10"/>
      <c r="J85" s="10"/>
      <c r="K85" s="10"/>
      <c r="L85" s="10"/>
    </row>
    <row r="86" spans="1:12" s="2" customFormat="1" ht="36" customHeight="1" x14ac:dyDescent="0.25">
      <c r="A86" s="93" t="s">
        <v>164</v>
      </c>
      <c r="B86" s="95" t="s">
        <v>170</v>
      </c>
      <c r="C86" s="12"/>
      <c r="D86" s="12"/>
      <c r="E86" s="14"/>
      <c r="F86" s="14"/>
      <c r="G86" s="12"/>
      <c r="H86" s="5"/>
      <c r="I86" s="10"/>
      <c r="J86" s="10"/>
      <c r="K86" s="10"/>
      <c r="L86" s="10"/>
    </row>
    <row r="87" spans="1:12" s="2" customFormat="1" ht="36" customHeight="1" x14ac:dyDescent="0.25">
      <c r="A87" s="93" t="s">
        <v>162</v>
      </c>
      <c r="B87" s="95" t="s">
        <v>171</v>
      </c>
      <c r="C87" s="12"/>
      <c r="D87" s="12"/>
      <c r="E87" s="14"/>
      <c r="F87" s="14"/>
      <c r="G87" s="12"/>
      <c r="H87" s="5"/>
      <c r="I87" s="10"/>
      <c r="J87" s="10"/>
      <c r="K87" s="10"/>
      <c r="L87" s="10"/>
    </row>
    <row r="88" spans="1:12" s="2" customFormat="1" ht="36" customHeight="1" x14ac:dyDescent="0.25">
      <c r="A88" s="93" t="s">
        <v>162</v>
      </c>
      <c r="B88" s="95" t="s">
        <v>172</v>
      </c>
      <c r="C88" s="12"/>
      <c r="D88" s="12"/>
      <c r="E88" s="14"/>
      <c r="F88" s="14"/>
      <c r="G88" s="12"/>
      <c r="H88" s="5"/>
      <c r="I88" s="10"/>
      <c r="J88" s="10"/>
      <c r="K88" s="10"/>
      <c r="L88" s="10"/>
    </row>
    <row r="89" spans="1:12" s="2" customFormat="1" ht="29.25" customHeight="1" x14ac:dyDescent="0.25">
      <c r="A89" s="93" t="s">
        <v>162</v>
      </c>
      <c r="B89" s="94" t="s">
        <v>173</v>
      </c>
      <c r="C89" s="12"/>
      <c r="D89" s="12"/>
      <c r="E89" s="14"/>
      <c r="F89" s="14"/>
      <c r="G89" s="12"/>
      <c r="H89" s="5"/>
      <c r="I89" s="10"/>
      <c r="J89" s="10"/>
      <c r="K89" s="10"/>
      <c r="L89" s="10"/>
    </row>
    <row r="90" spans="1:12" s="2" customFormat="1" ht="36" customHeight="1" x14ac:dyDescent="0.25">
      <c r="A90" s="93" t="s">
        <v>164</v>
      </c>
      <c r="B90" s="95" t="s">
        <v>173</v>
      </c>
      <c r="C90" s="12"/>
      <c r="D90" s="12"/>
      <c r="E90" s="14"/>
      <c r="F90" s="14"/>
      <c r="G90" s="12"/>
      <c r="H90" s="5"/>
      <c r="I90" s="10"/>
      <c r="J90" s="10"/>
      <c r="K90" s="10"/>
      <c r="L90" s="10"/>
    </row>
    <row r="91" spans="1:12" s="2" customFormat="1" ht="30.25" customHeight="1" x14ac:dyDescent="0.25">
      <c r="A91" s="93" t="s">
        <v>162</v>
      </c>
      <c r="B91" s="94" t="s">
        <v>174</v>
      </c>
      <c r="C91" s="12"/>
      <c r="D91" s="12"/>
      <c r="E91" s="14"/>
      <c r="F91" s="14"/>
      <c r="G91" s="12"/>
      <c r="H91" s="5"/>
      <c r="I91" s="10"/>
      <c r="J91" s="10"/>
      <c r="K91" s="10"/>
      <c r="L91" s="10"/>
    </row>
    <row r="92" spans="1:12" s="2" customFormat="1" ht="36" customHeight="1" x14ac:dyDescent="0.25">
      <c r="A92" s="93" t="s">
        <v>164</v>
      </c>
      <c r="B92" s="96" t="s">
        <v>174</v>
      </c>
      <c r="C92" s="12"/>
      <c r="D92" s="12"/>
      <c r="E92" s="14"/>
      <c r="F92" s="14"/>
      <c r="G92" s="12"/>
      <c r="H92" s="5"/>
      <c r="I92" s="10"/>
      <c r="J92" s="10"/>
      <c r="K92" s="10"/>
      <c r="L92" s="10"/>
    </row>
    <row r="93" spans="1:12" s="2" customFormat="1" ht="28.55" customHeight="1" x14ac:dyDescent="0.25">
      <c r="A93" s="93" t="s">
        <v>162</v>
      </c>
      <c r="B93" s="94" t="s">
        <v>175</v>
      </c>
      <c r="C93" s="12"/>
      <c r="D93" s="12"/>
      <c r="E93" s="14"/>
      <c r="F93" s="14"/>
      <c r="G93" s="12"/>
      <c r="H93" s="5"/>
      <c r="I93" s="10"/>
      <c r="J93" s="10"/>
      <c r="K93" s="10"/>
      <c r="L93" s="10"/>
    </row>
    <row r="94" spans="1:12" s="2" customFormat="1" ht="36" customHeight="1" x14ac:dyDescent="0.25">
      <c r="A94" s="93" t="s">
        <v>164</v>
      </c>
      <c r="B94" s="96" t="s">
        <v>175</v>
      </c>
      <c r="C94" s="12"/>
      <c r="D94" s="12"/>
      <c r="E94" s="14"/>
      <c r="F94" s="14"/>
      <c r="G94" s="12"/>
      <c r="H94" s="5"/>
      <c r="I94" s="10"/>
      <c r="J94" s="10"/>
      <c r="K94" s="10"/>
      <c r="L94" s="10"/>
    </row>
    <row r="95" spans="1:12" s="2" customFormat="1" ht="29.25" customHeight="1" x14ac:dyDescent="0.25">
      <c r="A95" s="93" t="s">
        <v>162</v>
      </c>
      <c r="B95" s="94" t="s">
        <v>176</v>
      </c>
      <c r="C95" s="12"/>
      <c r="D95" s="12"/>
      <c r="E95" s="14"/>
      <c r="F95" s="14"/>
      <c r="G95" s="12"/>
      <c r="H95" s="5"/>
      <c r="I95" s="10"/>
      <c r="J95" s="10"/>
      <c r="K95" s="10"/>
      <c r="L95" s="10"/>
    </row>
    <row r="96" spans="1:12" s="2" customFormat="1" ht="36" customHeight="1" x14ac:dyDescent="0.25">
      <c r="A96" s="93" t="s">
        <v>164</v>
      </c>
      <c r="B96" s="95" t="s">
        <v>176</v>
      </c>
      <c r="C96" s="12"/>
      <c r="D96" s="12"/>
      <c r="E96" s="14"/>
      <c r="F96" s="14"/>
      <c r="G96" s="12"/>
      <c r="H96" s="5"/>
      <c r="I96" s="10"/>
      <c r="J96" s="10"/>
      <c r="K96" s="10"/>
      <c r="L96" s="10"/>
    </row>
    <row r="97" spans="1:12" s="2" customFormat="1" ht="27" customHeight="1" x14ac:dyDescent="0.25">
      <c r="A97" s="93" t="s">
        <v>162</v>
      </c>
      <c r="B97" s="94" t="s">
        <v>177</v>
      </c>
      <c r="C97" s="12"/>
      <c r="D97" s="12"/>
      <c r="E97" s="14"/>
      <c r="F97" s="14"/>
      <c r="G97" s="12"/>
      <c r="H97" s="5"/>
      <c r="I97" s="10"/>
      <c r="J97" s="10"/>
      <c r="K97" s="10"/>
      <c r="L97" s="10"/>
    </row>
    <row r="98" spans="1:12" s="2" customFormat="1" ht="36" customHeight="1" x14ac:dyDescent="0.25">
      <c r="A98" s="93" t="s">
        <v>164</v>
      </c>
      <c r="B98" s="95" t="s">
        <v>177</v>
      </c>
      <c r="C98" s="12"/>
      <c r="D98" s="12"/>
      <c r="E98" s="14"/>
      <c r="F98" s="14"/>
      <c r="G98" s="12"/>
      <c r="H98" s="5"/>
      <c r="I98" s="10"/>
      <c r="J98" s="10"/>
      <c r="K98" s="10"/>
      <c r="L98" s="10"/>
    </row>
    <row r="99" spans="1:12" s="2" customFormat="1" ht="25.5" customHeight="1" x14ac:dyDescent="0.25">
      <c r="A99" s="93" t="s">
        <v>162</v>
      </c>
      <c r="B99" s="94" t="s">
        <v>178</v>
      </c>
      <c r="C99" s="12"/>
      <c r="D99" s="12"/>
      <c r="E99" s="14"/>
      <c r="F99" s="14"/>
      <c r="G99" s="12"/>
      <c r="H99" s="5"/>
      <c r="I99" s="10"/>
      <c r="J99" s="10"/>
      <c r="K99" s="10"/>
      <c r="L99" s="10"/>
    </row>
    <row r="100" spans="1:12" s="2" customFormat="1" ht="27.2" x14ac:dyDescent="0.25">
      <c r="A100" s="93" t="s">
        <v>162</v>
      </c>
      <c r="B100" s="94" t="s">
        <v>179</v>
      </c>
      <c r="C100" s="12"/>
      <c r="D100" s="12"/>
      <c r="E100" s="14"/>
      <c r="F100" s="14"/>
      <c r="G100" s="12"/>
      <c r="H100" s="5"/>
      <c r="I100" s="10"/>
      <c r="J100" s="10"/>
      <c r="K100" s="10"/>
      <c r="L100" s="10"/>
    </row>
    <row r="101" spans="1:12" s="2" customFormat="1" ht="27.2" x14ac:dyDescent="0.25">
      <c r="A101" s="93" t="s">
        <v>162</v>
      </c>
      <c r="B101" s="94" t="s">
        <v>180</v>
      </c>
      <c r="C101" s="12"/>
      <c r="D101" s="12"/>
      <c r="E101" s="14"/>
      <c r="F101" s="14"/>
      <c r="G101" s="12"/>
      <c r="H101" s="5"/>
      <c r="I101" s="10"/>
      <c r="J101" s="10"/>
      <c r="K101" s="10"/>
      <c r="L101" s="10"/>
    </row>
    <row r="102" spans="1:12" x14ac:dyDescent="0.25">
      <c r="A102" s="326" t="s">
        <v>109</v>
      </c>
      <c r="B102" s="327"/>
      <c r="C102" s="47"/>
      <c r="D102" s="47"/>
      <c r="E102" s="44">
        <f>SUM(E32:E73)</f>
        <v>22019419.859999999</v>
      </c>
      <c r="F102" s="44">
        <f>SUM(F32:F73)</f>
        <v>6212084.7799999993</v>
      </c>
      <c r="G102" s="51"/>
      <c r="H102" s="51"/>
      <c r="I102" s="51"/>
      <c r="J102" s="51"/>
      <c r="K102" s="51"/>
      <c r="L102" s="51"/>
    </row>
    <row r="103" spans="1:12" x14ac:dyDescent="0.25">
      <c r="A103" s="72" t="s">
        <v>108</v>
      </c>
      <c r="B103" s="73"/>
      <c r="C103" s="73"/>
      <c r="D103" s="73"/>
      <c r="E103" s="76">
        <f>E20+E30+E102</f>
        <v>27254503.859999999</v>
      </c>
      <c r="F103" s="76">
        <f>F20+F30+F102</f>
        <v>9969421.7799999993</v>
      </c>
      <c r="G103" s="74"/>
      <c r="H103" s="73"/>
      <c r="I103" s="73"/>
      <c r="J103" s="73"/>
      <c r="K103" s="73"/>
      <c r="L103" s="75"/>
    </row>
    <row r="104" spans="1:12" x14ac:dyDescent="0.25">
      <c r="A104" s="53" t="s">
        <v>79</v>
      </c>
    </row>
    <row r="105" spans="1:12" s="2" customFormat="1" ht="43.5" customHeight="1" x14ac:dyDescent="0.25">
      <c r="A105" s="30" t="s">
        <v>132</v>
      </c>
      <c r="B105" s="3" t="s">
        <v>46</v>
      </c>
      <c r="C105" s="10"/>
      <c r="D105" s="10"/>
      <c r="E105" s="31">
        <v>34200</v>
      </c>
      <c r="F105" s="14">
        <f t="shared" ref="F105:F106" si="7">E105</f>
        <v>34200</v>
      </c>
      <c r="G105" s="10"/>
      <c r="H105" s="19">
        <v>2005</v>
      </c>
      <c r="I105" s="10"/>
      <c r="J105" s="3" t="s">
        <v>87</v>
      </c>
      <c r="K105" s="10"/>
      <c r="L105" s="10"/>
    </row>
    <row r="106" spans="1:12" s="2" customFormat="1" ht="32.6" x14ac:dyDescent="0.25">
      <c r="A106" s="30" t="s">
        <v>133</v>
      </c>
      <c r="B106" s="3" t="s">
        <v>46</v>
      </c>
      <c r="C106" s="10"/>
      <c r="D106" s="10"/>
      <c r="E106" s="32">
        <v>27140</v>
      </c>
      <c r="F106" s="14">
        <f t="shared" si="7"/>
        <v>27140</v>
      </c>
      <c r="G106" s="10"/>
      <c r="H106" s="19">
        <v>2012</v>
      </c>
      <c r="I106" s="10"/>
      <c r="J106" s="10"/>
      <c r="K106" s="10"/>
      <c r="L106" s="10"/>
    </row>
    <row r="107" spans="1:12" s="2" customFormat="1" x14ac:dyDescent="0.25">
      <c r="A107" s="320" t="s">
        <v>107</v>
      </c>
      <c r="B107" s="320"/>
      <c r="C107" s="54"/>
      <c r="D107" s="54"/>
      <c r="E107" s="67">
        <f>SUM(E105:E106)</f>
        <v>61340</v>
      </c>
      <c r="F107" s="67">
        <f>SUM(F105:F106)</f>
        <v>61340</v>
      </c>
      <c r="G107" s="70"/>
      <c r="H107" s="54"/>
      <c r="I107" s="54"/>
      <c r="J107" s="54"/>
      <c r="K107" s="54"/>
      <c r="L107" s="54"/>
    </row>
    <row r="108" spans="1:12" s="2" customFormat="1" ht="32.6" x14ac:dyDescent="0.25">
      <c r="A108" s="52" t="s">
        <v>113</v>
      </c>
      <c r="B108" s="3" t="s">
        <v>46</v>
      </c>
      <c r="C108" s="11"/>
      <c r="D108" s="11"/>
      <c r="E108" s="14">
        <v>77800</v>
      </c>
      <c r="F108" s="14">
        <f>E108</f>
        <v>77800</v>
      </c>
      <c r="G108" s="11"/>
      <c r="H108" s="19">
        <v>2007</v>
      </c>
      <c r="I108" s="11"/>
      <c r="J108" s="11"/>
      <c r="K108" s="11"/>
      <c r="L108" s="11"/>
    </row>
    <row r="109" spans="1:12" s="2" customFormat="1" ht="32.6" x14ac:dyDescent="0.25">
      <c r="A109" s="52" t="s">
        <v>114</v>
      </c>
      <c r="B109" s="3" t="s">
        <v>46</v>
      </c>
      <c r="C109" s="11"/>
      <c r="D109" s="11"/>
      <c r="E109" s="14">
        <v>35000</v>
      </c>
      <c r="F109" s="14">
        <f t="shared" ref="F109:F119" si="8">E109</f>
        <v>35000</v>
      </c>
      <c r="G109" s="11"/>
      <c r="H109" s="19">
        <v>2007</v>
      </c>
      <c r="I109" s="11"/>
      <c r="J109" s="11"/>
      <c r="K109" s="11"/>
      <c r="L109" s="11"/>
    </row>
    <row r="110" spans="1:12" ht="32.6" x14ac:dyDescent="0.25">
      <c r="A110" s="3" t="s">
        <v>115</v>
      </c>
      <c r="B110" s="3" t="s">
        <v>46</v>
      </c>
      <c r="C110" s="12"/>
      <c r="D110" s="12"/>
      <c r="E110" s="14">
        <v>26047</v>
      </c>
      <c r="F110" s="14">
        <f t="shared" si="8"/>
        <v>26047</v>
      </c>
      <c r="G110" s="12"/>
      <c r="H110" s="19">
        <v>2013</v>
      </c>
      <c r="I110" s="12"/>
      <c r="J110" s="12"/>
      <c r="K110" s="12"/>
      <c r="L110" s="12"/>
    </row>
    <row r="111" spans="1:12" ht="32.6" x14ac:dyDescent="0.25">
      <c r="A111" s="3" t="s">
        <v>116</v>
      </c>
      <c r="B111" s="3" t="s">
        <v>46</v>
      </c>
      <c r="C111" s="12"/>
      <c r="D111" s="12"/>
      <c r="E111" s="14">
        <v>26700</v>
      </c>
      <c r="F111" s="14">
        <f t="shared" si="8"/>
        <v>26700</v>
      </c>
      <c r="G111" s="12"/>
      <c r="H111" s="19">
        <v>2014</v>
      </c>
      <c r="I111" s="12"/>
      <c r="J111" s="12"/>
      <c r="K111" s="12"/>
      <c r="L111" s="12"/>
    </row>
    <row r="112" spans="1:12" ht="32.6" x14ac:dyDescent="0.25">
      <c r="A112" s="3" t="s">
        <v>117</v>
      </c>
      <c r="B112" s="3" t="s">
        <v>46</v>
      </c>
      <c r="C112" s="12"/>
      <c r="D112" s="12"/>
      <c r="E112" s="14">
        <v>26699.99</v>
      </c>
      <c r="F112" s="14">
        <f t="shared" si="8"/>
        <v>26699.99</v>
      </c>
      <c r="G112" s="12"/>
      <c r="H112" s="19">
        <v>2014</v>
      </c>
      <c r="I112" s="12"/>
      <c r="J112" s="12"/>
      <c r="K112" s="12"/>
      <c r="L112" s="12"/>
    </row>
    <row r="113" spans="1:12" ht="35.5" customHeight="1" x14ac:dyDescent="0.25">
      <c r="A113" s="3" t="s">
        <v>120</v>
      </c>
      <c r="B113" s="3" t="s">
        <v>46</v>
      </c>
      <c r="C113" s="12"/>
      <c r="D113" s="12"/>
      <c r="E113" s="14">
        <v>10098.99</v>
      </c>
      <c r="F113" s="14">
        <f t="shared" si="8"/>
        <v>10098.99</v>
      </c>
      <c r="G113" s="12"/>
      <c r="H113" s="19">
        <v>2015</v>
      </c>
      <c r="I113" s="12"/>
      <c r="J113" s="55" t="s">
        <v>118</v>
      </c>
      <c r="K113" s="12"/>
      <c r="L113" s="12"/>
    </row>
    <row r="114" spans="1:12" x14ac:dyDescent="0.25">
      <c r="A114" s="320" t="s">
        <v>119</v>
      </c>
      <c r="B114" s="322"/>
      <c r="C114" s="58"/>
      <c r="D114" s="58"/>
      <c r="E114" s="65">
        <f>SUM(E108:E113)</f>
        <v>202345.97999999998</v>
      </c>
      <c r="F114" s="65">
        <f>SUM(F108:F113)</f>
        <v>202345.97999999998</v>
      </c>
      <c r="G114" s="58"/>
      <c r="H114" s="59"/>
      <c r="I114" s="58"/>
      <c r="J114" s="58"/>
      <c r="K114" s="58"/>
      <c r="L114" s="58"/>
    </row>
    <row r="115" spans="1:12" s="2" customFormat="1" ht="32.6" x14ac:dyDescent="0.25">
      <c r="A115" s="63" t="s">
        <v>121</v>
      </c>
      <c r="B115" s="3" t="s">
        <v>46</v>
      </c>
      <c r="C115" s="60"/>
      <c r="D115" s="60"/>
      <c r="E115" s="64">
        <v>7800</v>
      </c>
      <c r="F115" s="14">
        <f t="shared" si="8"/>
        <v>7800</v>
      </c>
      <c r="G115" s="60"/>
      <c r="H115" s="61">
        <v>2011</v>
      </c>
      <c r="I115" s="60"/>
      <c r="J115" s="60"/>
      <c r="K115" s="60"/>
      <c r="L115" s="60"/>
    </row>
    <row r="116" spans="1:12" s="2" customFormat="1" ht="32.6" x14ac:dyDescent="0.25">
      <c r="A116" s="63" t="s">
        <v>122</v>
      </c>
      <c r="B116" s="3" t="s">
        <v>46</v>
      </c>
      <c r="C116" s="60"/>
      <c r="D116" s="60"/>
      <c r="E116" s="64">
        <v>5161.0200000000004</v>
      </c>
      <c r="F116" s="14">
        <f t="shared" si="8"/>
        <v>5161.0200000000004</v>
      </c>
      <c r="G116" s="60"/>
      <c r="H116" s="61">
        <v>2014</v>
      </c>
      <c r="I116" s="60"/>
      <c r="J116" s="60"/>
      <c r="K116" s="60"/>
      <c r="L116" s="60"/>
    </row>
    <row r="117" spans="1:12" s="2" customFormat="1" ht="32.6" x14ac:dyDescent="0.25">
      <c r="A117" s="3" t="s">
        <v>125</v>
      </c>
      <c r="B117" s="3" t="s">
        <v>46</v>
      </c>
      <c r="C117" s="60"/>
      <c r="D117" s="60"/>
      <c r="E117" s="64">
        <v>27140</v>
      </c>
      <c r="F117" s="14">
        <f t="shared" si="8"/>
        <v>27140</v>
      </c>
      <c r="G117" s="60"/>
      <c r="H117" s="61">
        <v>2012</v>
      </c>
      <c r="I117" s="60"/>
      <c r="J117" s="60"/>
      <c r="K117" s="60"/>
      <c r="L117" s="60"/>
    </row>
    <row r="118" spans="1:12" s="2" customFormat="1" ht="32.6" x14ac:dyDescent="0.25">
      <c r="A118" s="63" t="s">
        <v>126</v>
      </c>
      <c r="B118" s="3" t="s">
        <v>46</v>
      </c>
      <c r="C118" s="60"/>
      <c r="D118" s="60"/>
      <c r="E118" s="64">
        <v>38000</v>
      </c>
      <c r="F118" s="14">
        <f t="shared" si="8"/>
        <v>38000</v>
      </c>
      <c r="G118" s="60"/>
      <c r="H118" s="61">
        <v>2015</v>
      </c>
      <c r="I118" s="60"/>
      <c r="J118" s="55" t="s">
        <v>124</v>
      </c>
      <c r="K118" s="60"/>
      <c r="L118" s="60"/>
    </row>
    <row r="119" spans="1:12" s="2" customFormat="1" ht="65.900000000000006" x14ac:dyDescent="0.25">
      <c r="A119" s="62" t="s">
        <v>127</v>
      </c>
      <c r="B119" s="3" t="s">
        <v>46</v>
      </c>
      <c r="C119" s="60"/>
      <c r="D119" s="60"/>
      <c r="E119" s="64">
        <v>6924</v>
      </c>
      <c r="F119" s="14">
        <f t="shared" si="8"/>
        <v>6924</v>
      </c>
      <c r="G119" s="60"/>
      <c r="H119" s="61">
        <v>2015</v>
      </c>
      <c r="I119" s="60"/>
      <c r="J119" s="55" t="s">
        <v>128</v>
      </c>
      <c r="K119" s="60"/>
      <c r="L119" s="60"/>
    </row>
    <row r="120" spans="1:12" s="2" customFormat="1" x14ac:dyDescent="0.25">
      <c r="A120" s="321" t="s">
        <v>123</v>
      </c>
      <c r="B120" s="322"/>
      <c r="C120" s="56"/>
      <c r="D120" s="56"/>
      <c r="E120" s="67">
        <f>SUM(E115:E119)</f>
        <v>85025.02</v>
      </c>
      <c r="F120" s="67">
        <f>SUM(F115:F119)</f>
        <v>85025.02</v>
      </c>
      <c r="G120" s="56"/>
      <c r="H120" s="57"/>
      <c r="I120" s="56"/>
      <c r="J120" s="56"/>
      <c r="K120" s="56"/>
      <c r="L120" s="56"/>
    </row>
    <row r="121" spans="1:12" s="2" customFormat="1" x14ac:dyDescent="0.25">
      <c r="A121" s="318" t="s">
        <v>134</v>
      </c>
      <c r="B121" s="319"/>
      <c r="C121" s="68"/>
      <c r="D121" s="68"/>
      <c r="E121" s="71">
        <f>E107+E114+E120</f>
        <v>348711</v>
      </c>
      <c r="F121" s="71">
        <f>F107+F114+F120</f>
        <v>348711</v>
      </c>
      <c r="G121" s="56"/>
      <c r="H121" s="69"/>
      <c r="I121" s="68"/>
      <c r="J121" s="68"/>
      <c r="K121" s="68"/>
      <c r="L121" s="68"/>
    </row>
    <row r="122" spans="1:12" ht="20.25" customHeight="1" x14ac:dyDescent="0.25">
      <c r="A122" s="330" t="s">
        <v>153</v>
      </c>
      <c r="B122" s="330"/>
      <c r="C122" s="10"/>
      <c r="D122" s="10"/>
      <c r="E122" s="99">
        <f>E103+E121</f>
        <v>27603214.859999999</v>
      </c>
      <c r="F122" s="99">
        <f>F103+F121</f>
        <v>10318132.779999999</v>
      </c>
      <c r="G122" s="10"/>
      <c r="H122" s="10"/>
      <c r="I122" s="10"/>
      <c r="J122" s="10"/>
      <c r="K122" s="10"/>
      <c r="L122" s="10"/>
    </row>
    <row r="123" spans="1:12" s="2" customFormat="1" x14ac:dyDescent="0.25">
      <c r="A123" s="331" t="s">
        <v>154</v>
      </c>
      <c r="B123" s="331"/>
      <c r="C123" s="100"/>
      <c r="D123" s="100"/>
      <c r="E123" s="101">
        <f>E20+E102+E30-E26-E27-E22-E23-E24-E28</f>
        <v>25082771.859999999</v>
      </c>
      <c r="F123" s="101">
        <f>F20+F102+F30-F26-F27-F22-F23-F24-F28</f>
        <v>7797689.7799999993</v>
      </c>
      <c r="G123" s="100"/>
      <c r="H123" s="100"/>
      <c r="I123" s="100"/>
      <c r="J123" s="100"/>
      <c r="K123" s="100"/>
      <c r="L123" s="100"/>
    </row>
    <row r="124" spans="1:12" x14ac:dyDescent="0.25">
      <c r="A124" s="9" t="s">
        <v>111</v>
      </c>
    </row>
    <row r="125" spans="1:12" ht="81.55" x14ac:dyDescent="0.25">
      <c r="A125" s="15" t="s">
        <v>63</v>
      </c>
      <c r="B125" s="3" t="s">
        <v>46</v>
      </c>
      <c r="C125" s="19" t="s">
        <v>67</v>
      </c>
      <c r="D125" s="11"/>
      <c r="E125" s="11"/>
      <c r="F125" s="11"/>
      <c r="G125" s="14">
        <v>325952.78999999998</v>
      </c>
      <c r="H125" s="11"/>
      <c r="I125" s="11"/>
      <c r="J125" s="86" t="s">
        <v>155</v>
      </c>
      <c r="K125" s="11"/>
      <c r="L125" s="11"/>
    </row>
    <row r="126" spans="1:12" ht="36" customHeight="1" x14ac:dyDescent="0.25">
      <c r="A126" s="15" t="s">
        <v>64</v>
      </c>
      <c r="B126" s="3" t="s">
        <v>46</v>
      </c>
      <c r="C126" s="19" t="s">
        <v>68</v>
      </c>
      <c r="D126" s="11"/>
      <c r="E126" s="11"/>
      <c r="F126" s="11"/>
      <c r="G126" s="14">
        <v>694800</v>
      </c>
      <c r="H126" s="11"/>
      <c r="I126" s="11"/>
      <c r="J126" s="11"/>
      <c r="K126" s="11"/>
      <c r="L126" s="11"/>
    </row>
    <row r="127" spans="1:12" ht="37.549999999999997" customHeight="1" x14ac:dyDescent="0.25">
      <c r="A127" s="15" t="s">
        <v>65</v>
      </c>
      <c r="B127" s="3" t="s">
        <v>46</v>
      </c>
      <c r="C127" s="19" t="s">
        <v>69</v>
      </c>
      <c r="D127" s="11"/>
      <c r="E127" s="11"/>
      <c r="F127" s="11"/>
      <c r="G127" s="14">
        <v>25266123.620000001</v>
      </c>
      <c r="H127" s="19">
        <v>2016</v>
      </c>
      <c r="I127" s="11"/>
      <c r="J127" s="11"/>
      <c r="K127" s="11"/>
      <c r="L127" s="11"/>
    </row>
    <row r="128" spans="1:12" ht="34.5" customHeight="1" x14ac:dyDescent="0.25">
      <c r="A128" s="15" t="s">
        <v>66</v>
      </c>
      <c r="B128" s="3" t="s">
        <v>46</v>
      </c>
      <c r="C128" s="19" t="s">
        <v>70</v>
      </c>
      <c r="D128" s="11"/>
      <c r="E128" s="11"/>
      <c r="F128" s="11"/>
      <c r="G128" s="14">
        <v>16160231.800000001</v>
      </c>
      <c r="H128" s="19">
        <v>2016</v>
      </c>
      <c r="I128" s="11"/>
      <c r="J128" s="11"/>
      <c r="K128" s="11"/>
      <c r="L128" s="11"/>
    </row>
    <row r="129" spans="1:12" x14ac:dyDescent="0.25">
      <c r="A129" s="11"/>
      <c r="B129" s="11"/>
      <c r="C129" s="11"/>
      <c r="D129" s="11"/>
      <c r="E129" s="11"/>
      <c r="F129" s="11"/>
      <c r="G129" s="14"/>
      <c r="H129" s="11"/>
      <c r="I129" s="11"/>
      <c r="J129" s="11"/>
      <c r="K129" s="11"/>
      <c r="L129" s="11"/>
    </row>
    <row r="130" spans="1:12" x14ac:dyDescent="0.25">
      <c r="A130" s="11"/>
      <c r="B130" s="11"/>
      <c r="C130" s="11"/>
      <c r="D130" s="11"/>
      <c r="E130" s="11"/>
      <c r="F130" s="11"/>
      <c r="G130" s="49"/>
      <c r="H130" s="11"/>
      <c r="I130" s="11"/>
      <c r="J130" s="11"/>
      <c r="K130" s="11"/>
      <c r="L130" s="11"/>
    </row>
    <row r="131" spans="1:12" x14ac:dyDescent="0.25">
      <c r="A131" s="328" t="s">
        <v>110</v>
      </c>
      <c r="B131" s="329"/>
      <c r="C131" s="82"/>
      <c r="D131" s="82"/>
      <c r="E131" s="83"/>
      <c r="F131" s="83"/>
      <c r="G131" s="85">
        <f>SUM(G125:G130)</f>
        <v>42447108.210000001</v>
      </c>
      <c r="H131" s="84"/>
      <c r="I131" s="84"/>
      <c r="J131" s="84"/>
      <c r="K131" s="84"/>
      <c r="L131" s="84"/>
    </row>
    <row r="132" spans="1:12" s="2" customFormat="1" x14ac:dyDescent="0.25"/>
    <row r="133" spans="1:12" s="2" customFormat="1" ht="14.95" customHeight="1" x14ac:dyDescent="0.25">
      <c r="A133" s="317" t="s">
        <v>156</v>
      </c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</row>
    <row r="134" spans="1:12" s="2" customFormat="1" x14ac:dyDescent="0.25">
      <c r="A134" s="87"/>
      <c r="B134" s="90"/>
      <c r="C134" s="90"/>
      <c r="D134" s="90"/>
      <c r="E134" s="90"/>
      <c r="F134" s="90"/>
      <c r="G134" s="90"/>
    </row>
    <row r="135" spans="1:12" s="2" customFormat="1" ht="44.15" x14ac:dyDescent="0.25">
      <c r="A135" s="91" t="s">
        <v>157</v>
      </c>
      <c r="B135" s="3" t="s">
        <v>46</v>
      </c>
      <c r="C135" s="10"/>
      <c r="D135" s="10"/>
      <c r="E135" s="88">
        <v>1790</v>
      </c>
      <c r="F135" s="14">
        <f t="shared" ref="F135" si="9">E135</f>
        <v>1790</v>
      </c>
      <c r="G135" s="12"/>
      <c r="H135" s="12">
        <v>2015</v>
      </c>
      <c r="I135" s="10"/>
      <c r="J135" s="10"/>
      <c r="K135" s="10"/>
      <c r="L135" s="10"/>
    </row>
    <row r="136" spans="1:12" s="2" customFormat="1" x14ac:dyDescent="0.25"/>
    <row r="137" spans="1:12" s="2" customFormat="1" x14ac:dyDescent="0.25"/>
    <row r="138" spans="1:12" s="2" customFormat="1" x14ac:dyDescent="0.25"/>
    <row r="139" spans="1:12" s="2" customFormat="1" x14ac:dyDescent="0.25"/>
    <row r="140" spans="1:12" s="2" customFormat="1" x14ac:dyDescent="0.25"/>
    <row r="141" spans="1:12" s="2" customFormat="1" x14ac:dyDescent="0.25"/>
    <row r="142" spans="1:12" ht="15.65" x14ac:dyDescent="0.25">
      <c r="A142" s="66" t="s">
        <v>129</v>
      </c>
    </row>
    <row r="143" spans="1:12" ht="15.65" x14ac:dyDescent="0.25">
      <c r="A143" s="66" t="s">
        <v>130</v>
      </c>
    </row>
    <row r="144" spans="1:12" ht="15.65" x14ac:dyDescent="0.25">
      <c r="A144" s="66"/>
    </row>
    <row r="145" spans="1:1" ht="15.65" x14ac:dyDescent="0.25">
      <c r="A145" s="66" t="s">
        <v>131</v>
      </c>
    </row>
  </sheetData>
  <mergeCells count="55">
    <mergeCell ref="A17:A19"/>
    <mergeCell ref="A2:L2"/>
    <mergeCell ref="A6:L6"/>
    <mergeCell ref="A21:L21"/>
    <mergeCell ref="A14:A16"/>
    <mergeCell ref="A12:A13"/>
    <mergeCell ref="A9:A11"/>
    <mergeCell ref="E9:E11"/>
    <mergeCell ref="E12:E13"/>
    <mergeCell ref="E14:E16"/>
    <mergeCell ref="E18:E19"/>
    <mergeCell ref="F9:F11"/>
    <mergeCell ref="F12:F13"/>
    <mergeCell ref="F14:F16"/>
    <mergeCell ref="F18:F19"/>
    <mergeCell ref="H9:H11"/>
    <mergeCell ref="G9:G11"/>
    <mergeCell ref="D9:D11"/>
    <mergeCell ref="D12:D13"/>
    <mergeCell ref="G12:G13"/>
    <mergeCell ref="D18:D19"/>
    <mergeCell ref="G18:G19"/>
    <mergeCell ref="D14:D16"/>
    <mergeCell ref="H18:H19"/>
    <mergeCell ref="I12:I13"/>
    <mergeCell ref="I18:I19"/>
    <mergeCell ref="H12:H13"/>
    <mergeCell ref="G14:G16"/>
    <mergeCell ref="H14:H16"/>
    <mergeCell ref="L12:L13"/>
    <mergeCell ref="I14:I16"/>
    <mergeCell ref="J14:J16"/>
    <mergeCell ref="K14:K16"/>
    <mergeCell ref="L14:L16"/>
    <mergeCell ref="A5:L5"/>
    <mergeCell ref="A30:B30"/>
    <mergeCell ref="A20:B20"/>
    <mergeCell ref="A102:B102"/>
    <mergeCell ref="A131:B131"/>
    <mergeCell ref="A122:B122"/>
    <mergeCell ref="A123:B123"/>
    <mergeCell ref="J18:J19"/>
    <mergeCell ref="K18:K19"/>
    <mergeCell ref="L18:L19"/>
    <mergeCell ref="I9:I11"/>
    <mergeCell ref="J9:J11"/>
    <mergeCell ref="K9:K11"/>
    <mergeCell ref="L9:L11"/>
    <mergeCell ref="J12:J13"/>
    <mergeCell ref="K12:K13"/>
    <mergeCell ref="A133:L133"/>
    <mergeCell ref="A121:B121"/>
    <mergeCell ref="A107:B107"/>
    <mergeCell ref="A120:B120"/>
    <mergeCell ref="A114:B114"/>
  </mergeCells>
  <pageMargins left="0.18" right="0.22" top="0.18" bottom="0.33" header="0.11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6"/>
  <sheetViews>
    <sheetView workbookViewId="0">
      <pane ySplit="7" topLeftCell="A95" activePane="bottomLeft" state="frozen"/>
      <selection pane="bottomLeft" activeCell="N3" sqref="N3"/>
    </sheetView>
  </sheetViews>
  <sheetFormatPr defaultColWidth="9.125" defaultRowHeight="14.3" x14ac:dyDescent="0.25"/>
  <cols>
    <col min="1" max="1" width="3.375" style="2" customWidth="1"/>
    <col min="2" max="2" width="19.625" style="2" customWidth="1"/>
    <col min="3" max="3" width="25.25" style="2" customWidth="1"/>
    <col min="4" max="4" width="13.375" style="2" customWidth="1"/>
    <col min="5" max="5" width="9" style="2" customWidth="1"/>
    <col min="6" max="6" width="12" style="2" customWidth="1"/>
    <col min="7" max="7" width="11" style="2" customWidth="1"/>
    <col min="8" max="8" width="10" style="2" customWidth="1"/>
    <col min="9" max="9" width="8.375" style="2" customWidth="1"/>
    <col min="10" max="10" width="6.25" style="2" customWidth="1"/>
    <col min="11" max="11" width="10.75" style="2" customWidth="1"/>
    <col min="12" max="12" width="6.875" style="2" customWidth="1"/>
    <col min="13" max="13" width="6.375" style="2" customWidth="1"/>
    <col min="14" max="14" width="11.125" style="2" customWidth="1"/>
    <col min="15" max="15" width="10" style="2" customWidth="1"/>
    <col min="16" max="16" width="10.375" style="2" customWidth="1"/>
    <col min="17" max="16384" width="9.125" style="2"/>
  </cols>
  <sheetData>
    <row r="2" spans="1:16" ht="25.5" customHeight="1" x14ac:dyDescent="0.25">
      <c r="A2" s="367" t="s">
        <v>290</v>
      </c>
      <c r="B2" s="344" t="s">
        <v>275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353"/>
      <c r="O2" s="354"/>
      <c r="P2" s="354"/>
    </row>
    <row r="3" spans="1:16" ht="163.19999999999999" customHeight="1" x14ac:dyDescent="0.25">
      <c r="A3" s="367"/>
      <c r="B3" s="1" t="s">
        <v>11</v>
      </c>
      <c r="C3" s="1" t="s">
        <v>10</v>
      </c>
      <c r="D3" s="1" t="s">
        <v>9</v>
      </c>
      <c r="E3" s="1" t="s">
        <v>8</v>
      </c>
      <c r="F3" s="1" t="s">
        <v>7</v>
      </c>
      <c r="G3" s="1" t="s">
        <v>6</v>
      </c>
      <c r="H3" s="1" t="s">
        <v>112</v>
      </c>
      <c r="I3" s="1" t="s">
        <v>5</v>
      </c>
      <c r="J3" s="1" t="s">
        <v>4</v>
      </c>
      <c r="K3" s="1" t="s">
        <v>3</v>
      </c>
      <c r="L3" s="1" t="s">
        <v>2</v>
      </c>
      <c r="M3" s="1" t="s">
        <v>1</v>
      </c>
      <c r="N3" s="102" t="s">
        <v>291</v>
      </c>
      <c r="O3" s="103" t="s">
        <v>183</v>
      </c>
      <c r="P3" s="103" t="s">
        <v>191</v>
      </c>
    </row>
    <row r="4" spans="1:16" ht="9.6999999999999993" customHeight="1" x14ac:dyDescent="0.25">
      <c r="A4" s="10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</row>
    <row r="5" spans="1:16" ht="13.75" customHeight="1" x14ac:dyDescent="0.25">
      <c r="A5" s="10"/>
      <c r="B5" s="323" t="s">
        <v>106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6" ht="14.95" customHeight="1" x14ac:dyDescent="0.25">
      <c r="A6" s="10"/>
      <c r="B6" s="347" t="s">
        <v>13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6" ht="30.6" customHeight="1" x14ac:dyDescent="0.25">
      <c r="A7" s="89">
        <v>1</v>
      </c>
      <c r="B7" s="5" t="s">
        <v>12</v>
      </c>
      <c r="C7" s="6" t="s">
        <v>20</v>
      </c>
      <c r="D7" s="19" t="s">
        <v>100</v>
      </c>
      <c r="E7" s="41" t="s">
        <v>83</v>
      </c>
      <c r="F7" s="21">
        <v>58706</v>
      </c>
      <c r="G7" s="21">
        <v>21721</v>
      </c>
      <c r="H7" s="3"/>
      <c r="I7" s="24">
        <v>1976</v>
      </c>
      <c r="J7" s="3"/>
      <c r="K7" s="3"/>
      <c r="L7" s="3"/>
      <c r="M7" s="3"/>
    </row>
    <row r="8" spans="1:16" ht="35.5" customHeight="1" x14ac:dyDescent="0.25">
      <c r="A8" s="12">
        <v>2</v>
      </c>
      <c r="B8" s="5" t="s">
        <v>14</v>
      </c>
      <c r="C8" s="7" t="s">
        <v>18</v>
      </c>
      <c r="D8" s="19" t="s">
        <v>101</v>
      </c>
      <c r="E8" s="41" t="s">
        <v>83</v>
      </c>
      <c r="F8" s="21">
        <v>92024</v>
      </c>
      <c r="G8" s="21">
        <v>34049</v>
      </c>
      <c r="H8" s="3"/>
      <c r="I8" s="24">
        <v>1978</v>
      </c>
      <c r="J8" s="3"/>
      <c r="K8" s="3"/>
      <c r="L8" s="3"/>
      <c r="M8" s="3"/>
    </row>
    <row r="9" spans="1:16" ht="36" customHeight="1" x14ac:dyDescent="0.25">
      <c r="A9" s="187">
        <v>3</v>
      </c>
      <c r="B9" s="364" t="s">
        <v>15</v>
      </c>
      <c r="C9" s="39" t="s">
        <v>19</v>
      </c>
      <c r="D9" s="19" t="s">
        <v>92</v>
      </c>
      <c r="E9" s="338" t="s">
        <v>83</v>
      </c>
      <c r="F9" s="350">
        <v>419907</v>
      </c>
      <c r="G9" s="350">
        <v>155365</v>
      </c>
      <c r="H9" s="332"/>
      <c r="I9" s="335">
        <v>1979</v>
      </c>
      <c r="J9" s="332"/>
      <c r="K9" s="332"/>
      <c r="L9" s="332"/>
      <c r="M9" s="332"/>
    </row>
    <row r="10" spans="1:16" ht="37.549999999999997" customHeight="1" x14ac:dyDescent="0.25">
      <c r="A10" s="187">
        <v>4</v>
      </c>
      <c r="B10" s="365"/>
      <c r="C10" s="39" t="s">
        <v>21</v>
      </c>
      <c r="D10" s="19" t="s">
        <v>93</v>
      </c>
      <c r="E10" s="339"/>
      <c r="F10" s="351"/>
      <c r="G10" s="351"/>
      <c r="H10" s="334"/>
      <c r="I10" s="337"/>
      <c r="J10" s="334"/>
      <c r="K10" s="334"/>
      <c r="L10" s="334"/>
      <c r="M10" s="334"/>
    </row>
    <row r="11" spans="1:16" ht="33.450000000000003" customHeight="1" x14ac:dyDescent="0.25">
      <c r="A11" s="187">
        <v>5</v>
      </c>
      <c r="B11" s="366"/>
      <c r="C11" s="39" t="s">
        <v>22</v>
      </c>
      <c r="D11" s="19" t="s">
        <v>94</v>
      </c>
      <c r="E11" s="340"/>
      <c r="F11" s="352"/>
      <c r="G11" s="352"/>
      <c r="H11" s="333"/>
      <c r="I11" s="336"/>
      <c r="J11" s="333"/>
      <c r="K11" s="333"/>
      <c r="L11" s="333"/>
      <c r="M11" s="333"/>
    </row>
    <row r="12" spans="1:16" ht="32.6" customHeight="1" x14ac:dyDescent="0.25">
      <c r="A12" s="187">
        <v>6</v>
      </c>
      <c r="B12" s="364" t="s">
        <v>16</v>
      </c>
      <c r="C12" s="7" t="s">
        <v>23</v>
      </c>
      <c r="D12" s="19" t="s">
        <v>95</v>
      </c>
      <c r="E12" s="341" t="s">
        <v>83</v>
      </c>
      <c r="F12" s="350">
        <v>164224</v>
      </c>
      <c r="G12" s="350">
        <v>60762</v>
      </c>
      <c r="H12" s="332"/>
      <c r="I12" s="335">
        <v>1977</v>
      </c>
      <c r="J12" s="332"/>
      <c r="K12" s="332"/>
      <c r="L12" s="332"/>
      <c r="M12" s="332"/>
    </row>
    <row r="13" spans="1:16" ht="32.6" customHeight="1" x14ac:dyDescent="0.25">
      <c r="A13" s="187">
        <v>7</v>
      </c>
      <c r="B13" s="366"/>
      <c r="C13" s="7" t="s">
        <v>24</v>
      </c>
      <c r="D13" s="19" t="s">
        <v>96</v>
      </c>
      <c r="E13" s="342"/>
      <c r="F13" s="352"/>
      <c r="G13" s="352"/>
      <c r="H13" s="333"/>
      <c r="I13" s="336"/>
      <c r="J13" s="333"/>
      <c r="K13" s="333"/>
      <c r="L13" s="333"/>
      <c r="M13" s="333"/>
    </row>
    <row r="14" spans="1:16" ht="36.700000000000003" customHeight="1" x14ac:dyDescent="0.25">
      <c r="A14" s="12">
        <v>8</v>
      </c>
      <c r="B14" s="364" t="s">
        <v>17</v>
      </c>
      <c r="C14" s="7" t="s">
        <v>25</v>
      </c>
      <c r="D14" s="19" t="s">
        <v>97</v>
      </c>
      <c r="E14" s="341" t="s">
        <v>83</v>
      </c>
      <c r="F14" s="350">
        <v>1533382</v>
      </c>
      <c r="G14" s="350">
        <v>567351</v>
      </c>
      <c r="H14" s="332"/>
      <c r="I14" s="335">
        <v>1989</v>
      </c>
      <c r="J14" s="332"/>
      <c r="K14" s="332"/>
      <c r="L14" s="332"/>
      <c r="M14" s="332"/>
    </row>
    <row r="15" spans="1:16" ht="32.6" customHeight="1" x14ac:dyDescent="0.25">
      <c r="A15" s="12">
        <v>9</v>
      </c>
      <c r="B15" s="365"/>
      <c r="C15" s="7" t="s">
        <v>26</v>
      </c>
      <c r="D15" s="19" t="s">
        <v>98</v>
      </c>
      <c r="E15" s="343"/>
      <c r="F15" s="351"/>
      <c r="G15" s="351"/>
      <c r="H15" s="334"/>
      <c r="I15" s="337"/>
      <c r="J15" s="334"/>
      <c r="K15" s="334"/>
      <c r="L15" s="334"/>
      <c r="M15" s="334"/>
    </row>
    <row r="16" spans="1:16" ht="33.450000000000003" customHeight="1" x14ac:dyDescent="0.25">
      <c r="A16" s="12">
        <v>10</v>
      </c>
      <c r="B16" s="366"/>
      <c r="C16" s="7" t="s">
        <v>27</v>
      </c>
      <c r="D16" s="19" t="s">
        <v>99</v>
      </c>
      <c r="E16" s="342"/>
      <c r="F16" s="352"/>
      <c r="G16" s="352"/>
      <c r="H16" s="333"/>
      <c r="I16" s="336"/>
      <c r="J16" s="333"/>
      <c r="K16" s="333"/>
      <c r="L16" s="333"/>
      <c r="M16" s="333"/>
    </row>
    <row r="17" spans="1:13" ht="34" customHeight="1" x14ac:dyDescent="0.25">
      <c r="A17" s="12">
        <v>11</v>
      </c>
      <c r="B17" s="362"/>
      <c r="C17" s="3" t="s">
        <v>81</v>
      </c>
      <c r="D17" s="19" t="s">
        <v>104</v>
      </c>
      <c r="E17" s="332" t="s">
        <v>84</v>
      </c>
      <c r="F17" s="350">
        <v>111454</v>
      </c>
      <c r="G17" s="350">
        <v>62702</v>
      </c>
      <c r="H17" s="332"/>
      <c r="I17" s="332"/>
      <c r="J17" s="332"/>
      <c r="K17" s="332"/>
      <c r="L17" s="332"/>
      <c r="M17" s="332"/>
    </row>
    <row r="18" spans="1:13" ht="34" customHeight="1" x14ac:dyDescent="0.25">
      <c r="A18" s="12">
        <v>12</v>
      </c>
      <c r="B18" s="363"/>
      <c r="C18" s="3" t="s">
        <v>82</v>
      </c>
      <c r="D18" s="19" t="s">
        <v>105</v>
      </c>
      <c r="E18" s="333"/>
      <c r="F18" s="352"/>
      <c r="G18" s="352"/>
      <c r="H18" s="333"/>
      <c r="I18" s="333"/>
      <c r="J18" s="333"/>
      <c r="K18" s="333"/>
      <c r="L18" s="333"/>
      <c r="M18" s="333"/>
    </row>
    <row r="19" spans="1:13" ht="17.5" customHeight="1" x14ac:dyDescent="0.25">
      <c r="A19" s="12"/>
      <c r="B19" s="360" t="s">
        <v>91</v>
      </c>
      <c r="C19" s="327"/>
      <c r="D19" s="45"/>
      <c r="E19" s="45"/>
      <c r="F19" s="46">
        <f>SUM(F7:F18)</f>
        <v>2379697</v>
      </c>
      <c r="G19" s="46">
        <f>SUM(G7:G18)</f>
        <v>901950</v>
      </c>
      <c r="H19" s="45"/>
      <c r="I19" s="45"/>
      <c r="J19" s="45"/>
      <c r="K19" s="45"/>
      <c r="L19" s="45"/>
      <c r="M19" s="45"/>
    </row>
    <row r="20" spans="1:13" x14ac:dyDescent="0.25">
      <c r="A20" s="12"/>
      <c r="B20" s="348" t="s">
        <v>0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9"/>
    </row>
    <row r="21" spans="1:13" ht="65.900000000000006" customHeight="1" x14ac:dyDescent="0.25">
      <c r="A21" s="12">
        <v>13</v>
      </c>
      <c r="B21" s="169" t="s">
        <v>72</v>
      </c>
      <c r="C21" s="3" t="s">
        <v>46</v>
      </c>
      <c r="D21" s="10"/>
      <c r="E21" s="3" t="s">
        <v>90</v>
      </c>
      <c r="F21" s="14">
        <v>155481</v>
      </c>
      <c r="G21" s="14">
        <f t="shared" ref="G21:G27" si="0">F21</f>
        <v>155481</v>
      </c>
      <c r="H21" s="10"/>
      <c r="I21" s="25">
        <v>1972</v>
      </c>
      <c r="J21" s="10"/>
      <c r="K21" s="10"/>
      <c r="L21" s="10"/>
      <c r="M21" s="10"/>
    </row>
    <row r="22" spans="1:13" ht="33.799999999999997" customHeight="1" x14ac:dyDescent="0.25">
      <c r="A22" s="12">
        <v>14</v>
      </c>
      <c r="B22" s="169" t="s">
        <v>73</v>
      </c>
      <c r="C22" s="3" t="s">
        <v>46</v>
      </c>
      <c r="D22" s="10"/>
      <c r="E22" s="3" t="s">
        <v>85</v>
      </c>
      <c r="F22" s="14">
        <v>171235</v>
      </c>
      <c r="G22" s="14">
        <f t="shared" si="0"/>
        <v>171235</v>
      </c>
      <c r="H22" s="10"/>
      <c r="I22" s="25">
        <v>1986</v>
      </c>
      <c r="J22" s="10"/>
      <c r="K22" s="10"/>
      <c r="L22" s="10"/>
      <c r="M22" s="10"/>
    </row>
    <row r="23" spans="1:13" ht="34.5" customHeight="1" x14ac:dyDescent="0.25">
      <c r="A23" s="12">
        <v>15</v>
      </c>
      <c r="B23" s="170" t="s">
        <v>74</v>
      </c>
      <c r="C23" s="3" t="s">
        <v>46</v>
      </c>
      <c r="D23" s="10"/>
      <c r="E23" s="3" t="s">
        <v>85</v>
      </c>
      <c r="F23" s="14">
        <v>171235</v>
      </c>
      <c r="G23" s="14">
        <f t="shared" si="0"/>
        <v>171235</v>
      </c>
      <c r="H23" s="10"/>
      <c r="I23" s="25">
        <v>1986</v>
      </c>
      <c r="J23" s="10"/>
      <c r="K23" s="10"/>
      <c r="L23" s="10"/>
      <c r="M23" s="10"/>
    </row>
    <row r="24" spans="1:13" ht="34.5" customHeight="1" x14ac:dyDescent="0.25">
      <c r="A24" s="12">
        <v>16</v>
      </c>
      <c r="B24" s="170" t="s">
        <v>76</v>
      </c>
      <c r="C24" s="3" t="s">
        <v>46</v>
      </c>
      <c r="D24" s="10"/>
      <c r="E24" s="3" t="s">
        <v>85</v>
      </c>
      <c r="F24" s="14">
        <v>716163</v>
      </c>
      <c r="G24" s="14">
        <f t="shared" si="0"/>
        <v>716163</v>
      </c>
      <c r="H24" s="10"/>
      <c r="I24" s="25">
        <v>1984</v>
      </c>
      <c r="J24" s="10"/>
      <c r="K24" s="10"/>
      <c r="L24" s="10"/>
      <c r="M24" s="10"/>
    </row>
    <row r="25" spans="1:13" ht="35.5" customHeight="1" x14ac:dyDescent="0.25">
      <c r="A25" s="12">
        <v>17</v>
      </c>
      <c r="B25" s="170" t="s">
        <v>77</v>
      </c>
      <c r="C25" s="3" t="s">
        <v>58</v>
      </c>
      <c r="D25" s="10"/>
      <c r="E25" s="3" t="s">
        <v>85</v>
      </c>
      <c r="F25" s="14">
        <v>238000</v>
      </c>
      <c r="G25" s="14">
        <f t="shared" si="0"/>
        <v>238000</v>
      </c>
      <c r="H25" s="10"/>
      <c r="I25" s="25">
        <v>1962</v>
      </c>
      <c r="J25" s="10"/>
      <c r="K25" s="27" t="s">
        <v>87</v>
      </c>
      <c r="L25" s="10"/>
      <c r="M25" s="10"/>
    </row>
    <row r="26" spans="1:13" ht="36" customHeight="1" x14ac:dyDescent="0.25">
      <c r="A26" s="12">
        <v>18</v>
      </c>
      <c r="B26" s="170" t="s">
        <v>78</v>
      </c>
      <c r="C26" s="3" t="s">
        <v>60</v>
      </c>
      <c r="D26" s="10"/>
      <c r="E26" s="3" t="s">
        <v>85</v>
      </c>
      <c r="F26" s="14">
        <v>719618</v>
      </c>
      <c r="G26" s="14">
        <f t="shared" si="0"/>
        <v>719618</v>
      </c>
      <c r="H26" s="10"/>
      <c r="I26" s="25">
        <v>1972</v>
      </c>
      <c r="J26" s="10"/>
      <c r="K26" s="27" t="s">
        <v>87</v>
      </c>
      <c r="L26" s="10"/>
      <c r="M26" s="10"/>
    </row>
    <row r="27" spans="1:13" ht="43.5" x14ac:dyDescent="0.25">
      <c r="A27" s="12">
        <v>19</v>
      </c>
      <c r="B27" s="171" t="s">
        <v>261</v>
      </c>
      <c r="C27" s="3" t="s">
        <v>49</v>
      </c>
      <c r="D27" s="19" t="s">
        <v>260</v>
      </c>
      <c r="E27" s="3" t="s">
        <v>85</v>
      </c>
      <c r="F27" s="14">
        <f>683655-170401.81</f>
        <v>513253.19</v>
      </c>
      <c r="G27" s="14">
        <f t="shared" si="0"/>
        <v>513253.19</v>
      </c>
      <c r="H27" s="10"/>
      <c r="I27" s="137">
        <v>43067</v>
      </c>
      <c r="J27" s="10"/>
      <c r="K27" s="25" t="s">
        <v>262</v>
      </c>
      <c r="L27" s="10"/>
      <c r="M27" s="10"/>
    </row>
    <row r="28" spans="1:13" ht="12.25" customHeight="1" x14ac:dyDescent="0.25">
      <c r="A28" s="12"/>
      <c r="B28" s="360" t="s">
        <v>86</v>
      </c>
      <c r="C28" s="327"/>
      <c r="D28" s="47"/>
      <c r="E28" s="47"/>
      <c r="F28" s="48">
        <f>SUM(F21:F27)</f>
        <v>2684985.19</v>
      </c>
      <c r="G28" s="48">
        <f>SUM(G21:G27)</f>
        <v>2684985.19</v>
      </c>
      <c r="H28" s="43"/>
      <c r="I28" s="43"/>
      <c r="J28" s="43"/>
      <c r="K28" s="43"/>
      <c r="L28" s="43"/>
      <c r="M28" s="43"/>
    </row>
    <row r="29" spans="1:13" x14ac:dyDescent="0.25">
      <c r="A29" s="12"/>
      <c r="B29" s="8" t="s">
        <v>28</v>
      </c>
    </row>
    <row r="30" spans="1:13" ht="39.25" customHeight="1" x14ac:dyDescent="0.25">
      <c r="A30" s="12">
        <v>20</v>
      </c>
      <c r="B30" s="172" t="s">
        <v>32</v>
      </c>
      <c r="C30" s="3" t="s">
        <v>46</v>
      </c>
      <c r="D30" s="10"/>
      <c r="E30" s="10"/>
      <c r="F30" s="14">
        <v>60150</v>
      </c>
      <c r="G30" s="14">
        <f t="shared" ref="G30:G31" si="1">F30</f>
        <v>60150</v>
      </c>
      <c r="H30" s="10"/>
      <c r="I30" s="19">
        <v>2009</v>
      </c>
      <c r="J30" s="10"/>
      <c r="K30" s="10"/>
      <c r="L30" s="10"/>
      <c r="M30" s="10"/>
    </row>
    <row r="31" spans="1:13" ht="37.549999999999997" customHeight="1" x14ac:dyDescent="0.25">
      <c r="A31" s="12">
        <v>21</v>
      </c>
      <c r="B31" s="172" t="s">
        <v>33</v>
      </c>
      <c r="C31" s="3" t="s">
        <v>46</v>
      </c>
      <c r="D31" s="10"/>
      <c r="E31" s="10"/>
      <c r="F31" s="14">
        <v>20050</v>
      </c>
      <c r="G31" s="14">
        <f t="shared" si="1"/>
        <v>20050</v>
      </c>
      <c r="H31" s="10"/>
      <c r="I31" s="19">
        <v>2009</v>
      </c>
      <c r="J31" s="10"/>
      <c r="K31" s="10"/>
      <c r="L31" s="10"/>
      <c r="M31" s="10"/>
    </row>
    <row r="32" spans="1:13" ht="32.6" customHeight="1" x14ac:dyDescent="0.25">
      <c r="A32" s="12">
        <v>22</v>
      </c>
      <c r="B32" s="172" t="s">
        <v>34</v>
      </c>
      <c r="C32" s="3" t="s">
        <v>46</v>
      </c>
      <c r="D32" s="10"/>
      <c r="E32" s="10"/>
      <c r="F32" s="14">
        <v>32175</v>
      </c>
      <c r="G32" s="14">
        <f>F32</f>
        <v>32175</v>
      </c>
      <c r="H32" s="10"/>
      <c r="I32" s="25">
        <v>1967</v>
      </c>
      <c r="J32" s="10"/>
      <c r="K32" s="10"/>
      <c r="L32" s="10"/>
      <c r="M32" s="10"/>
    </row>
    <row r="33" spans="1:13" ht="33.450000000000003" customHeight="1" x14ac:dyDescent="0.25">
      <c r="A33" s="12">
        <v>23</v>
      </c>
      <c r="B33" s="172" t="s">
        <v>35</v>
      </c>
      <c r="C33" s="3" t="s">
        <v>46</v>
      </c>
      <c r="D33" s="10"/>
      <c r="E33" s="10"/>
      <c r="F33" s="14">
        <v>10725</v>
      </c>
      <c r="G33" s="14">
        <f t="shared" ref="G33:G39" si="2">F33</f>
        <v>10725</v>
      </c>
      <c r="H33" s="10"/>
      <c r="I33" s="25">
        <v>1967</v>
      </c>
      <c r="J33" s="10"/>
      <c r="K33" s="10"/>
      <c r="L33" s="10"/>
      <c r="M33" s="10"/>
    </row>
    <row r="34" spans="1:13" ht="31.75" customHeight="1" x14ac:dyDescent="0.25">
      <c r="A34" s="12">
        <v>24</v>
      </c>
      <c r="B34" s="172" t="s">
        <v>36</v>
      </c>
      <c r="C34" s="3" t="s">
        <v>46</v>
      </c>
      <c r="D34" s="10"/>
      <c r="E34" s="10"/>
      <c r="F34" s="14">
        <v>32175</v>
      </c>
      <c r="G34" s="14">
        <f t="shared" si="2"/>
        <v>32175</v>
      </c>
      <c r="H34" s="10"/>
      <c r="I34" s="25">
        <v>1967</v>
      </c>
      <c r="J34" s="10"/>
      <c r="K34" s="10"/>
      <c r="L34" s="10"/>
      <c r="M34" s="10"/>
    </row>
    <row r="35" spans="1:13" ht="31.95" customHeight="1" x14ac:dyDescent="0.25">
      <c r="A35" s="12">
        <v>25</v>
      </c>
      <c r="B35" s="172" t="s">
        <v>37</v>
      </c>
      <c r="C35" s="3" t="s">
        <v>46</v>
      </c>
      <c r="D35" s="10"/>
      <c r="E35" s="10"/>
      <c r="F35" s="14">
        <v>10725</v>
      </c>
      <c r="G35" s="14">
        <f t="shared" si="2"/>
        <v>10725</v>
      </c>
      <c r="H35" s="10"/>
      <c r="I35" s="25">
        <v>1967</v>
      </c>
      <c r="J35" s="10"/>
      <c r="K35" s="10"/>
      <c r="L35" s="10"/>
      <c r="M35" s="10"/>
    </row>
    <row r="36" spans="1:13" ht="31.75" customHeight="1" x14ac:dyDescent="0.25">
      <c r="A36" s="12">
        <v>26</v>
      </c>
      <c r="B36" s="172" t="s">
        <v>38</v>
      </c>
      <c r="C36" s="3" t="s">
        <v>46</v>
      </c>
      <c r="D36" s="10"/>
      <c r="E36" s="10"/>
      <c r="F36" s="14">
        <v>57356.62</v>
      </c>
      <c r="G36" s="14">
        <f t="shared" si="2"/>
        <v>57356.62</v>
      </c>
      <c r="H36" s="10"/>
      <c r="I36" s="19">
        <v>1980</v>
      </c>
      <c r="J36" s="10"/>
      <c r="K36" s="10"/>
      <c r="L36" s="10"/>
      <c r="M36" s="10"/>
    </row>
    <row r="37" spans="1:13" ht="33.799999999999997" customHeight="1" x14ac:dyDescent="0.25">
      <c r="A37" s="12">
        <v>27</v>
      </c>
      <c r="B37" s="172" t="s">
        <v>39</v>
      </c>
      <c r="C37" s="3" t="s">
        <v>46</v>
      </c>
      <c r="D37" s="19"/>
      <c r="E37" s="10"/>
      <c r="F37" s="14">
        <v>19118.88</v>
      </c>
      <c r="G37" s="14">
        <f t="shared" si="2"/>
        <v>19118.88</v>
      </c>
      <c r="H37" s="10"/>
      <c r="I37" s="19">
        <v>1980</v>
      </c>
      <c r="J37" s="10"/>
      <c r="K37" s="10"/>
      <c r="L37" s="10"/>
      <c r="M37" s="10"/>
    </row>
    <row r="38" spans="1:13" ht="34.5" customHeight="1" x14ac:dyDescent="0.25">
      <c r="A38" s="12">
        <v>28</v>
      </c>
      <c r="B38" s="173" t="s">
        <v>138</v>
      </c>
      <c r="C38" s="3" t="s">
        <v>48</v>
      </c>
      <c r="D38" s="10"/>
      <c r="E38" s="10"/>
      <c r="F38" s="14">
        <v>29031.75</v>
      </c>
      <c r="G38" s="14">
        <f t="shared" si="2"/>
        <v>29031.75</v>
      </c>
      <c r="H38" s="10"/>
      <c r="I38" s="19">
        <v>1988</v>
      </c>
      <c r="J38" s="10"/>
      <c r="K38" s="10"/>
      <c r="L38" s="10"/>
      <c r="M38" s="10"/>
    </row>
    <row r="39" spans="1:13" ht="35.5" customHeight="1" x14ac:dyDescent="0.25">
      <c r="A39" s="12">
        <v>29</v>
      </c>
      <c r="B39" s="173" t="s">
        <v>139</v>
      </c>
      <c r="C39" s="3" t="s">
        <v>48</v>
      </c>
      <c r="D39" s="10"/>
      <c r="E39" s="10"/>
      <c r="F39" s="14">
        <v>9677.25</v>
      </c>
      <c r="G39" s="14">
        <f t="shared" si="2"/>
        <v>9677.25</v>
      </c>
      <c r="H39" s="10"/>
      <c r="I39" s="19">
        <v>1988</v>
      </c>
      <c r="J39" s="10"/>
      <c r="K39" s="10"/>
      <c r="L39" s="10"/>
      <c r="M39" s="10"/>
    </row>
    <row r="40" spans="1:13" ht="36" customHeight="1" x14ac:dyDescent="0.25">
      <c r="A40" s="12">
        <v>30</v>
      </c>
      <c r="B40" s="173" t="s">
        <v>42</v>
      </c>
      <c r="C40" s="3" t="s">
        <v>46</v>
      </c>
      <c r="D40" s="10"/>
      <c r="E40" s="10"/>
      <c r="F40" s="14">
        <v>1464827.25</v>
      </c>
      <c r="G40" s="14">
        <v>468744.75</v>
      </c>
      <c r="H40" s="10"/>
      <c r="I40" s="19">
        <v>2006</v>
      </c>
      <c r="J40" s="10"/>
      <c r="K40" s="10"/>
      <c r="L40" s="10"/>
      <c r="M40" s="10"/>
    </row>
    <row r="41" spans="1:13" ht="35.5" customHeight="1" x14ac:dyDescent="0.25">
      <c r="A41" s="12">
        <v>31</v>
      </c>
      <c r="B41" s="174" t="s">
        <v>43</v>
      </c>
      <c r="C41" s="3" t="s">
        <v>46</v>
      </c>
      <c r="D41" s="10"/>
      <c r="E41" s="10"/>
      <c r="F41" s="14">
        <v>488275.75</v>
      </c>
      <c r="G41" s="14">
        <v>156248.25</v>
      </c>
      <c r="H41" s="10"/>
      <c r="I41" s="19">
        <v>2006</v>
      </c>
      <c r="J41" s="10"/>
      <c r="K41" s="10"/>
      <c r="L41" s="10"/>
      <c r="M41" s="10"/>
    </row>
    <row r="42" spans="1:13" ht="35.5" customHeight="1" x14ac:dyDescent="0.25">
      <c r="A42" s="12">
        <v>32</v>
      </c>
      <c r="B42" s="174" t="s">
        <v>44</v>
      </c>
      <c r="C42" s="3" t="s">
        <v>46</v>
      </c>
      <c r="D42" s="10"/>
      <c r="E42" s="10"/>
      <c r="F42" s="14">
        <v>15738288.08</v>
      </c>
      <c r="G42" s="14">
        <v>1259063</v>
      </c>
      <c r="H42" s="10"/>
      <c r="I42" s="19">
        <v>2012</v>
      </c>
      <c r="J42" s="10"/>
      <c r="K42" s="10"/>
      <c r="L42" s="10"/>
      <c r="M42" s="10"/>
    </row>
    <row r="43" spans="1:13" ht="36" customHeight="1" x14ac:dyDescent="0.25">
      <c r="A43" s="12">
        <v>33</v>
      </c>
      <c r="B43" s="175" t="s">
        <v>51</v>
      </c>
      <c r="C43" s="3" t="s">
        <v>49</v>
      </c>
      <c r="D43" s="10"/>
      <c r="E43" s="10"/>
      <c r="F43" s="14">
        <v>15000</v>
      </c>
      <c r="G43" s="14">
        <f t="shared" ref="G43:G50" si="3">F43</f>
        <v>15000</v>
      </c>
      <c r="H43" s="10"/>
      <c r="I43" s="19">
        <v>1953</v>
      </c>
      <c r="J43" s="10"/>
      <c r="K43" s="10"/>
      <c r="L43" s="10"/>
      <c r="M43" s="10"/>
    </row>
    <row r="44" spans="1:13" ht="34.5" customHeight="1" x14ac:dyDescent="0.25">
      <c r="A44" s="12">
        <v>34</v>
      </c>
      <c r="B44" s="173" t="s">
        <v>52</v>
      </c>
      <c r="C44" s="6" t="s">
        <v>57</v>
      </c>
      <c r="D44" s="10"/>
      <c r="E44" s="10"/>
      <c r="F44" s="14">
        <v>15000</v>
      </c>
      <c r="G44" s="14">
        <f t="shared" si="3"/>
        <v>15000</v>
      </c>
      <c r="H44" s="10"/>
      <c r="I44" s="19">
        <v>2005</v>
      </c>
      <c r="J44" s="10"/>
      <c r="K44" s="10"/>
      <c r="L44" s="10"/>
      <c r="M44" s="10"/>
    </row>
    <row r="45" spans="1:13" ht="36" customHeight="1" x14ac:dyDescent="0.25">
      <c r="A45" s="12">
        <v>35</v>
      </c>
      <c r="B45" s="173" t="s">
        <v>53</v>
      </c>
      <c r="C45" s="3" t="s">
        <v>46</v>
      </c>
      <c r="D45" s="10"/>
      <c r="E45" s="10"/>
      <c r="F45" s="14">
        <v>5000</v>
      </c>
      <c r="G45" s="14">
        <f t="shared" si="3"/>
        <v>5000</v>
      </c>
      <c r="H45" s="10"/>
      <c r="I45" s="19">
        <v>2010</v>
      </c>
      <c r="J45" s="10"/>
      <c r="K45" s="10"/>
      <c r="L45" s="10"/>
      <c r="M45" s="10"/>
    </row>
    <row r="46" spans="1:13" ht="40.1" customHeight="1" x14ac:dyDescent="0.25">
      <c r="A46" s="12">
        <v>36</v>
      </c>
      <c r="B46" s="173" t="s">
        <v>54</v>
      </c>
      <c r="C46" s="3" t="s">
        <v>58</v>
      </c>
      <c r="D46" s="10"/>
      <c r="E46" s="10"/>
      <c r="F46" s="10">
        <v>0</v>
      </c>
      <c r="G46" s="10">
        <f t="shared" si="3"/>
        <v>0</v>
      </c>
      <c r="H46" s="10"/>
      <c r="I46" s="19"/>
      <c r="J46" s="10"/>
      <c r="K46" s="10"/>
      <c r="L46" s="10"/>
      <c r="M46" s="10"/>
    </row>
    <row r="47" spans="1:13" ht="36.700000000000003" customHeight="1" x14ac:dyDescent="0.25">
      <c r="A47" s="12">
        <v>37</v>
      </c>
      <c r="B47" s="173" t="s">
        <v>55</v>
      </c>
      <c r="C47" s="3" t="s">
        <v>59</v>
      </c>
      <c r="D47" s="10"/>
      <c r="E47" s="10"/>
      <c r="F47" s="10">
        <v>0</v>
      </c>
      <c r="G47" s="10">
        <f t="shared" si="3"/>
        <v>0</v>
      </c>
      <c r="H47" s="10"/>
      <c r="I47" s="19"/>
      <c r="J47" s="10"/>
      <c r="K47" s="10"/>
      <c r="L47" s="10"/>
      <c r="M47" s="10"/>
    </row>
    <row r="48" spans="1:13" ht="33.799999999999997" customHeight="1" x14ac:dyDescent="0.25">
      <c r="A48" s="12">
        <v>38</v>
      </c>
      <c r="B48" s="176" t="s">
        <v>56</v>
      </c>
      <c r="C48" s="3" t="s">
        <v>60</v>
      </c>
      <c r="D48" s="10"/>
      <c r="E48" s="10"/>
      <c r="F48" s="10">
        <v>0</v>
      </c>
      <c r="G48" s="10">
        <f t="shared" si="3"/>
        <v>0</v>
      </c>
      <c r="H48" s="10"/>
      <c r="I48" s="19"/>
      <c r="J48" s="10"/>
      <c r="K48" s="10"/>
      <c r="L48" s="10"/>
      <c r="M48" s="10"/>
    </row>
    <row r="49" spans="1:17" ht="58.75" customHeight="1" x14ac:dyDescent="0.25">
      <c r="A49" s="12">
        <v>39</v>
      </c>
      <c r="B49" s="177" t="s">
        <v>61</v>
      </c>
      <c r="C49" s="3" t="s">
        <v>46</v>
      </c>
      <c r="D49" s="10"/>
      <c r="E49" s="3" t="s">
        <v>88</v>
      </c>
      <c r="F49" s="12">
        <v>83780</v>
      </c>
      <c r="G49" s="13">
        <f t="shared" si="3"/>
        <v>83780</v>
      </c>
      <c r="H49" s="10"/>
      <c r="I49" s="19">
        <v>2010</v>
      </c>
      <c r="J49" s="10"/>
      <c r="K49" s="153" t="s">
        <v>89</v>
      </c>
      <c r="L49" s="10"/>
      <c r="M49" s="10"/>
    </row>
    <row r="50" spans="1:17" ht="33.799999999999997" customHeight="1" x14ac:dyDescent="0.25">
      <c r="A50" s="12">
        <v>40</v>
      </c>
      <c r="B50" s="171" t="s">
        <v>270</v>
      </c>
      <c r="C50" s="3" t="s">
        <v>62</v>
      </c>
      <c r="D50" s="19" t="s">
        <v>268</v>
      </c>
      <c r="E50" s="10"/>
      <c r="F50" s="12">
        <v>302671.48</v>
      </c>
      <c r="G50" s="13">
        <f t="shared" si="3"/>
        <v>302671.48</v>
      </c>
      <c r="H50" s="10"/>
      <c r="I50" s="19">
        <v>2012</v>
      </c>
      <c r="J50" s="10"/>
      <c r="K50" s="25" t="s">
        <v>269</v>
      </c>
      <c r="L50" s="10"/>
      <c r="M50" s="10"/>
    </row>
    <row r="51" spans="1:17" ht="35.5" customHeight="1" x14ac:dyDescent="0.25">
      <c r="A51" s="12">
        <v>41</v>
      </c>
      <c r="B51" s="174" t="s">
        <v>30</v>
      </c>
      <c r="C51" s="55" t="s">
        <v>161</v>
      </c>
      <c r="D51" s="12"/>
      <c r="E51" s="12"/>
      <c r="F51" s="14">
        <v>1576872</v>
      </c>
      <c r="G51" s="14">
        <v>1576872</v>
      </c>
      <c r="H51" s="12"/>
      <c r="I51" s="19">
        <v>1981</v>
      </c>
      <c r="J51" s="10"/>
      <c r="K51" s="10"/>
      <c r="L51" s="10"/>
      <c r="M51" s="10"/>
    </row>
    <row r="52" spans="1:17" ht="36" customHeight="1" x14ac:dyDescent="0.25">
      <c r="A52" s="12">
        <v>42</v>
      </c>
      <c r="B52" s="174" t="s">
        <v>31</v>
      </c>
      <c r="C52" s="55" t="s">
        <v>161</v>
      </c>
      <c r="D52" s="12"/>
      <c r="E52" s="12"/>
      <c r="F52" s="14">
        <v>1481465</v>
      </c>
      <c r="G52" s="14">
        <v>1481465</v>
      </c>
      <c r="H52" s="12"/>
      <c r="I52" s="5">
        <v>1976</v>
      </c>
      <c r="J52" s="10"/>
      <c r="K52" s="10"/>
      <c r="L52" s="10"/>
      <c r="M52" s="10"/>
    </row>
    <row r="53" spans="1:17" ht="32.6" customHeight="1" x14ac:dyDescent="0.25">
      <c r="A53" s="12">
        <v>43</v>
      </c>
      <c r="B53" s="178" t="s">
        <v>162</v>
      </c>
      <c r="C53" s="96" t="s">
        <v>231</v>
      </c>
      <c r="D53" s="128" t="s">
        <v>242</v>
      </c>
      <c r="E53" s="12"/>
      <c r="F53" s="133">
        <v>2055302</v>
      </c>
      <c r="G53" s="14">
        <v>0</v>
      </c>
      <c r="H53" s="12"/>
      <c r="I53" s="131">
        <v>43066</v>
      </c>
      <c r="J53" s="10"/>
      <c r="K53" s="25" t="s">
        <v>248</v>
      </c>
      <c r="L53" s="10"/>
      <c r="M53" s="10"/>
      <c r="N53" s="119"/>
    </row>
    <row r="54" spans="1:17" ht="24.8" customHeight="1" x14ac:dyDescent="0.25">
      <c r="A54" s="12">
        <v>44</v>
      </c>
      <c r="B54" s="178" t="s">
        <v>162</v>
      </c>
      <c r="C54" s="96" t="s">
        <v>163</v>
      </c>
      <c r="D54" s="128" t="s">
        <v>244</v>
      </c>
      <c r="E54" s="12"/>
      <c r="F54" s="133">
        <v>901939</v>
      </c>
      <c r="G54" s="14">
        <v>0</v>
      </c>
      <c r="H54" s="12"/>
      <c r="I54" s="131">
        <v>43061</v>
      </c>
      <c r="J54" s="10"/>
      <c r="K54" s="25" t="s">
        <v>246</v>
      </c>
      <c r="L54" s="10"/>
      <c r="M54" s="10"/>
      <c r="N54" s="119"/>
    </row>
    <row r="55" spans="1:17" ht="33.450000000000003" customHeight="1" x14ac:dyDescent="0.25">
      <c r="A55" s="12">
        <v>45</v>
      </c>
      <c r="B55" s="178" t="s">
        <v>162</v>
      </c>
      <c r="C55" s="96" t="s">
        <v>165</v>
      </c>
      <c r="D55" s="128" t="s">
        <v>266</v>
      </c>
      <c r="E55" s="12"/>
      <c r="F55" s="133">
        <v>450626</v>
      </c>
      <c r="G55" s="14">
        <v>0</v>
      </c>
      <c r="H55" s="12"/>
      <c r="I55" s="131">
        <v>43087</v>
      </c>
      <c r="J55" s="132"/>
      <c r="K55" s="5" t="s">
        <v>267</v>
      </c>
      <c r="L55" s="10"/>
      <c r="M55" s="10"/>
      <c r="N55" s="130"/>
      <c r="Q55" s="133"/>
    </row>
    <row r="56" spans="1:17" ht="36" customHeight="1" x14ac:dyDescent="0.25">
      <c r="A56" s="12">
        <v>46</v>
      </c>
      <c r="B56" s="178" t="s">
        <v>162</v>
      </c>
      <c r="C56" s="96" t="s">
        <v>166</v>
      </c>
      <c r="D56" s="128" t="s">
        <v>245</v>
      </c>
      <c r="E56" s="12"/>
      <c r="F56" s="133">
        <v>532507</v>
      </c>
      <c r="G56" s="14">
        <v>0</v>
      </c>
      <c r="H56" s="12"/>
      <c r="I56" s="131">
        <v>43061</v>
      </c>
      <c r="J56" s="10"/>
      <c r="K56" s="25" t="s">
        <v>246</v>
      </c>
      <c r="L56" s="10"/>
      <c r="M56" s="10"/>
      <c r="N56" s="133"/>
    </row>
    <row r="57" spans="1:17" ht="28.55" customHeight="1" x14ac:dyDescent="0.25">
      <c r="A57" s="12">
        <v>47</v>
      </c>
      <c r="B57" s="178" t="s">
        <v>162</v>
      </c>
      <c r="C57" s="96" t="s">
        <v>167</v>
      </c>
      <c r="D57" s="128" t="s">
        <v>273</v>
      </c>
      <c r="E57" s="12"/>
      <c r="F57" s="14">
        <v>0</v>
      </c>
      <c r="G57" s="14">
        <v>0</v>
      </c>
      <c r="H57" s="12"/>
      <c r="I57" s="5"/>
      <c r="J57" s="10"/>
      <c r="K57" s="10"/>
      <c r="L57" s="10"/>
      <c r="M57" s="10"/>
      <c r="N57" s="130"/>
    </row>
    <row r="58" spans="1:17" ht="30.75" customHeight="1" x14ac:dyDescent="0.25">
      <c r="A58" s="12">
        <v>48</v>
      </c>
      <c r="B58" s="178" t="s">
        <v>162</v>
      </c>
      <c r="C58" s="96" t="s">
        <v>168</v>
      </c>
      <c r="D58" s="12"/>
      <c r="E58" s="12"/>
      <c r="F58" s="14">
        <v>0</v>
      </c>
      <c r="G58" s="14">
        <v>0</v>
      </c>
      <c r="H58" s="12"/>
      <c r="I58" s="5"/>
      <c r="J58" s="10"/>
      <c r="K58" s="10"/>
      <c r="L58" s="10"/>
      <c r="M58" s="10"/>
      <c r="N58" s="130"/>
      <c r="Q58" s="133">
        <v>2159053</v>
      </c>
    </row>
    <row r="59" spans="1:17" ht="34" customHeight="1" x14ac:dyDescent="0.25">
      <c r="A59" s="12">
        <v>19</v>
      </c>
      <c r="B59" s="178" t="s">
        <v>162</v>
      </c>
      <c r="C59" s="96" t="s">
        <v>170</v>
      </c>
      <c r="D59" s="19" t="s">
        <v>276</v>
      </c>
      <c r="E59" s="12"/>
      <c r="F59" s="144">
        <v>545619</v>
      </c>
      <c r="G59" s="14">
        <v>0</v>
      </c>
      <c r="H59" s="12"/>
      <c r="I59" s="5"/>
      <c r="J59" s="10"/>
      <c r="K59" s="5" t="s">
        <v>246</v>
      </c>
      <c r="L59" s="10"/>
      <c r="M59" s="10"/>
      <c r="N59" s="130"/>
      <c r="Q59" s="133"/>
    </row>
    <row r="60" spans="1:17" ht="25.5" customHeight="1" x14ac:dyDescent="0.25">
      <c r="A60" s="12">
        <v>50</v>
      </c>
      <c r="B60" s="178" t="s">
        <v>162</v>
      </c>
      <c r="C60" s="96" t="s">
        <v>172</v>
      </c>
      <c r="D60" s="128" t="s">
        <v>272</v>
      </c>
      <c r="E60" s="12"/>
      <c r="F60" s="14">
        <v>0</v>
      </c>
      <c r="G60" s="14">
        <v>0</v>
      </c>
      <c r="H60" s="12"/>
      <c r="I60" s="5"/>
      <c r="J60" s="10"/>
      <c r="K60" s="10"/>
      <c r="L60" s="10"/>
      <c r="M60" s="10"/>
      <c r="N60" s="129"/>
      <c r="Q60" s="135"/>
    </row>
    <row r="61" spans="1:17" ht="26.5" customHeight="1" x14ac:dyDescent="0.25">
      <c r="A61" s="12">
        <v>51</v>
      </c>
      <c r="B61" s="178" t="s">
        <v>162</v>
      </c>
      <c r="C61" s="96" t="s">
        <v>173</v>
      </c>
      <c r="D61" s="12"/>
      <c r="E61" s="12"/>
      <c r="F61" s="14">
        <v>0</v>
      </c>
      <c r="G61" s="14">
        <v>0</v>
      </c>
      <c r="H61" s="12"/>
      <c r="I61" s="5"/>
      <c r="J61" s="10"/>
      <c r="K61" s="10"/>
      <c r="L61" s="10"/>
      <c r="M61" s="10"/>
      <c r="N61" s="130"/>
      <c r="Q61" s="133">
        <v>3700689</v>
      </c>
    </row>
    <row r="62" spans="1:17" ht="35.5" customHeight="1" x14ac:dyDescent="0.25">
      <c r="A62" s="12">
        <v>52</v>
      </c>
      <c r="B62" s="178" t="s">
        <v>162</v>
      </c>
      <c r="C62" s="96" t="s">
        <v>174</v>
      </c>
      <c r="D62" s="128" t="s">
        <v>249</v>
      </c>
      <c r="E62" s="12"/>
      <c r="F62" s="133">
        <v>1129175</v>
      </c>
      <c r="G62" s="14">
        <v>0</v>
      </c>
      <c r="H62" s="12"/>
      <c r="I62" s="131">
        <v>43066</v>
      </c>
      <c r="J62" s="132"/>
      <c r="K62" s="5" t="s">
        <v>248</v>
      </c>
      <c r="L62" s="10"/>
      <c r="M62" s="10"/>
      <c r="N62" s="119"/>
    </row>
    <row r="63" spans="1:17" ht="33.799999999999997" customHeight="1" x14ac:dyDescent="0.25">
      <c r="A63" s="12">
        <v>53</v>
      </c>
      <c r="B63" s="178" t="s">
        <v>162</v>
      </c>
      <c r="C63" s="96" t="s">
        <v>175</v>
      </c>
      <c r="D63" s="128" t="s">
        <v>251</v>
      </c>
      <c r="E63" s="12"/>
      <c r="F63" s="133">
        <v>1512356</v>
      </c>
      <c r="G63" s="14">
        <v>0</v>
      </c>
      <c r="H63" s="12"/>
      <c r="I63" s="131">
        <v>43066</v>
      </c>
      <c r="J63" s="132"/>
      <c r="K63" s="5" t="s">
        <v>248</v>
      </c>
      <c r="L63" s="10"/>
      <c r="M63" s="10"/>
      <c r="N63" s="119"/>
    </row>
    <row r="64" spans="1:17" ht="31.95" customHeight="1" x14ac:dyDescent="0.25">
      <c r="A64" s="12">
        <v>54</v>
      </c>
      <c r="B64" s="178" t="s">
        <v>162</v>
      </c>
      <c r="C64" s="96" t="s">
        <v>176</v>
      </c>
      <c r="D64" s="128" t="s">
        <v>250</v>
      </c>
      <c r="E64" s="12"/>
      <c r="F64" s="133">
        <v>995507</v>
      </c>
      <c r="G64" s="14">
        <v>0</v>
      </c>
      <c r="H64" s="12"/>
      <c r="I64" s="131">
        <v>43066</v>
      </c>
      <c r="J64" s="132"/>
      <c r="K64" s="5" t="s">
        <v>248</v>
      </c>
      <c r="L64" s="10"/>
      <c r="M64" s="10"/>
      <c r="N64" s="119"/>
    </row>
    <row r="65" spans="1:17" ht="33.799999999999997" customHeight="1" x14ac:dyDescent="0.25">
      <c r="A65" s="12">
        <v>55</v>
      </c>
      <c r="B65" s="178" t="s">
        <v>162</v>
      </c>
      <c r="C65" s="96" t="s">
        <v>177</v>
      </c>
      <c r="D65" s="128" t="s">
        <v>247</v>
      </c>
      <c r="E65" s="12"/>
      <c r="F65" s="133">
        <v>1498352</v>
      </c>
      <c r="G65" s="14">
        <v>0</v>
      </c>
      <c r="H65" s="12"/>
      <c r="I65" s="131">
        <v>43061</v>
      </c>
      <c r="J65" s="132"/>
      <c r="K65" s="5" t="s">
        <v>246</v>
      </c>
      <c r="L65" s="10"/>
      <c r="M65" s="10"/>
      <c r="N65" s="119"/>
    </row>
    <row r="66" spans="1:17" ht="25.5" customHeight="1" x14ac:dyDescent="0.25">
      <c r="A66" s="12">
        <v>56</v>
      </c>
      <c r="B66" s="178" t="s">
        <v>162</v>
      </c>
      <c r="C66" s="96" t="s">
        <v>178</v>
      </c>
      <c r="D66" s="12"/>
      <c r="E66" s="12"/>
      <c r="F66" s="14">
        <v>0</v>
      </c>
      <c r="G66" s="14">
        <v>0</v>
      </c>
      <c r="H66" s="12"/>
      <c r="I66" s="5"/>
      <c r="J66" s="10"/>
      <c r="K66" s="10"/>
      <c r="L66" s="10"/>
      <c r="M66" s="10"/>
      <c r="N66" s="130"/>
      <c r="Q66" s="133">
        <v>11382769</v>
      </c>
    </row>
    <row r="67" spans="1:17" ht="27.2" x14ac:dyDescent="0.25">
      <c r="A67" s="12">
        <v>57</v>
      </c>
      <c r="B67" s="178" t="s">
        <v>162</v>
      </c>
      <c r="C67" s="96" t="s">
        <v>179</v>
      </c>
      <c r="D67" s="12"/>
      <c r="E67" s="12"/>
      <c r="F67" s="14">
        <v>0</v>
      </c>
      <c r="G67" s="14">
        <v>0</v>
      </c>
      <c r="H67" s="12"/>
      <c r="I67" s="5"/>
      <c r="J67" s="10"/>
      <c r="K67" s="10"/>
      <c r="L67" s="10"/>
      <c r="M67" s="10"/>
      <c r="N67" s="130"/>
      <c r="Q67" s="133">
        <v>11382769</v>
      </c>
    </row>
    <row r="68" spans="1:17" ht="27.2" x14ac:dyDescent="0.25">
      <c r="A68" s="12">
        <v>58</v>
      </c>
      <c r="B68" s="178" t="s">
        <v>162</v>
      </c>
      <c r="C68" s="96" t="s">
        <v>180</v>
      </c>
      <c r="D68" s="12"/>
      <c r="E68" s="12"/>
      <c r="F68" s="14">
        <v>0</v>
      </c>
      <c r="G68" s="14">
        <v>0</v>
      </c>
      <c r="H68" s="12"/>
      <c r="I68" s="5"/>
      <c r="J68" s="10"/>
      <c r="K68" s="10"/>
      <c r="L68" s="10"/>
      <c r="M68" s="10"/>
      <c r="N68" s="130"/>
      <c r="Q68" s="133">
        <v>11382769</v>
      </c>
    </row>
    <row r="69" spans="1:17" ht="21.75" x14ac:dyDescent="0.25">
      <c r="A69" s="12">
        <v>59</v>
      </c>
      <c r="B69" s="179" t="s">
        <v>232</v>
      </c>
      <c r="C69" s="332" t="s">
        <v>233</v>
      </c>
      <c r="D69" s="60"/>
      <c r="E69" s="60"/>
      <c r="F69" s="64">
        <v>35000</v>
      </c>
      <c r="G69" s="14">
        <f t="shared" ref="G69:G77" si="4">F69</f>
        <v>35000</v>
      </c>
      <c r="H69" s="60"/>
      <c r="I69" s="357">
        <v>2017</v>
      </c>
      <c r="J69" s="60"/>
      <c r="K69" s="332" t="s">
        <v>234</v>
      </c>
      <c r="L69" s="10"/>
      <c r="M69" s="10"/>
      <c r="N69" s="130"/>
      <c r="Q69" s="151"/>
    </row>
    <row r="70" spans="1:17" x14ac:dyDescent="0.25">
      <c r="A70" s="12">
        <v>60</v>
      </c>
      <c r="B70" s="180" t="s">
        <v>235</v>
      </c>
      <c r="C70" s="334"/>
      <c r="D70" s="60"/>
      <c r="E70" s="60"/>
      <c r="F70" s="64">
        <v>20000</v>
      </c>
      <c r="G70" s="14">
        <f t="shared" si="4"/>
        <v>20000</v>
      </c>
      <c r="H70" s="60"/>
      <c r="I70" s="358"/>
      <c r="J70" s="60"/>
      <c r="K70" s="334"/>
      <c r="L70" s="10"/>
      <c r="M70" s="10"/>
      <c r="N70" s="130"/>
      <c r="Q70" s="151"/>
    </row>
    <row r="71" spans="1:17" x14ac:dyDescent="0.25">
      <c r="A71" s="12">
        <v>61</v>
      </c>
      <c r="B71" s="180" t="s">
        <v>236</v>
      </c>
      <c r="C71" s="334"/>
      <c r="D71" s="60"/>
      <c r="E71" s="60"/>
      <c r="F71" s="64">
        <v>13000</v>
      </c>
      <c r="G71" s="14">
        <f t="shared" si="4"/>
        <v>13000</v>
      </c>
      <c r="H71" s="60"/>
      <c r="I71" s="358"/>
      <c r="J71" s="60"/>
      <c r="K71" s="334"/>
      <c r="L71" s="10"/>
      <c r="M71" s="10"/>
      <c r="N71" s="130"/>
      <c r="Q71" s="151"/>
    </row>
    <row r="72" spans="1:17" x14ac:dyDescent="0.25">
      <c r="A72" s="12">
        <v>62</v>
      </c>
      <c r="B72" s="180" t="s">
        <v>237</v>
      </c>
      <c r="C72" s="334"/>
      <c r="D72" s="60"/>
      <c r="E72" s="60"/>
      <c r="F72" s="64">
        <v>20000</v>
      </c>
      <c r="G72" s="14">
        <f t="shared" si="4"/>
        <v>20000</v>
      </c>
      <c r="H72" s="60"/>
      <c r="I72" s="358"/>
      <c r="J72" s="60"/>
      <c r="K72" s="334"/>
      <c r="L72" s="10"/>
      <c r="M72" s="10"/>
      <c r="N72" s="130"/>
      <c r="Q72" s="151"/>
    </row>
    <row r="73" spans="1:17" x14ac:dyDescent="0.25">
      <c r="A73" s="12">
        <v>63</v>
      </c>
      <c r="B73" s="180" t="s">
        <v>238</v>
      </c>
      <c r="C73" s="334"/>
      <c r="D73" s="60"/>
      <c r="E73" s="60"/>
      <c r="F73" s="64">
        <v>19800</v>
      </c>
      <c r="G73" s="14">
        <f t="shared" si="4"/>
        <v>19800</v>
      </c>
      <c r="H73" s="60"/>
      <c r="I73" s="358"/>
      <c r="J73" s="60"/>
      <c r="K73" s="334"/>
      <c r="L73" s="10"/>
      <c r="M73" s="10"/>
      <c r="N73" s="130"/>
      <c r="Q73" s="151"/>
    </row>
    <row r="74" spans="1:17" ht="22.45" x14ac:dyDescent="0.25">
      <c r="A74" s="12">
        <v>64</v>
      </c>
      <c r="B74" s="180" t="s">
        <v>239</v>
      </c>
      <c r="C74" s="334"/>
      <c r="D74" s="60"/>
      <c r="E74" s="60"/>
      <c r="F74" s="64">
        <v>33000</v>
      </c>
      <c r="G74" s="14">
        <f t="shared" si="4"/>
        <v>33000</v>
      </c>
      <c r="H74" s="60"/>
      <c r="I74" s="358"/>
      <c r="J74" s="60"/>
      <c r="K74" s="334"/>
      <c r="L74" s="10"/>
      <c r="M74" s="10"/>
      <c r="N74" s="130"/>
      <c r="Q74" s="151"/>
    </row>
    <row r="75" spans="1:17" ht="33.299999999999997" x14ac:dyDescent="0.25">
      <c r="A75" s="12">
        <v>65</v>
      </c>
      <c r="B75" s="180" t="s">
        <v>240</v>
      </c>
      <c r="C75" s="334"/>
      <c r="D75" s="60"/>
      <c r="E75" s="60"/>
      <c r="F75" s="64">
        <v>45600</v>
      </c>
      <c r="G75" s="14">
        <f t="shared" si="4"/>
        <v>45600</v>
      </c>
      <c r="H75" s="60"/>
      <c r="I75" s="358"/>
      <c r="J75" s="60"/>
      <c r="K75" s="334"/>
      <c r="L75" s="10"/>
      <c r="M75" s="10"/>
      <c r="N75" s="130"/>
      <c r="Q75" s="151"/>
    </row>
    <row r="76" spans="1:17" x14ac:dyDescent="0.25">
      <c r="A76" s="12">
        <v>66</v>
      </c>
      <c r="B76" s="180" t="s">
        <v>241</v>
      </c>
      <c r="C76" s="333"/>
      <c r="D76" s="60"/>
      <c r="E76" s="60"/>
      <c r="F76" s="64">
        <v>13500</v>
      </c>
      <c r="G76" s="14">
        <f t="shared" si="4"/>
        <v>13500</v>
      </c>
      <c r="H76" s="60"/>
      <c r="I76" s="359"/>
      <c r="J76" s="60"/>
      <c r="K76" s="333"/>
      <c r="L76" s="10"/>
      <c r="M76" s="10"/>
      <c r="N76" s="130"/>
      <c r="Q76" s="151"/>
    </row>
    <row r="77" spans="1:17" ht="32.950000000000003" customHeight="1" x14ac:dyDescent="0.25">
      <c r="A77" s="12">
        <v>67</v>
      </c>
      <c r="B77" s="179" t="s">
        <v>237</v>
      </c>
      <c r="C77" s="5" t="s">
        <v>233</v>
      </c>
      <c r="D77" s="60"/>
      <c r="E77" s="60"/>
      <c r="F77" s="64">
        <v>20000</v>
      </c>
      <c r="G77" s="14">
        <f t="shared" si="4"/>
        <v>20000</v>
      </c>
      <c r="H77" s="60"/>
      <c r="I77" s="145"/>
      <c r="J77" s="60"/>
      <c r="K77" s="5"/>
      <c r="L77" s="10"/>
      <c r="M77" s="10"/>
      <c r="N77" s="130"/>
      <c r="Q77" s="151"/>
    </row>
    <row r="78" spans="1:17" x14ac:dyDescent="0.25">
      <c r="A78" s="12"/>
      <c r="B78" s="360" t="s">
        <v>109</v>
      </c>
      <c r="C78" s="327"/>
      <c r="D78" s="47"/>
      <c r="E78" s="47"/>
      <c r="F78" s="44">
        <f>SUM(F30:F77)</f>
        <v>31293647.059999999</v>
      </c>
      <c r="G78" s="44">
        <f>SUM(G30:G77)</f>
        <v>5864928.9800000004</v>
      </c>
      <c r="H78" s="51"/>
      <c r="I78" s="51"/>
      <c r="J78" s="51"/>
      <c r="K78" s="51"/>
      <c r="L78" s="51"/>
      <c r="M78" s="51"/>
      <c r="N78" s="44">
        <f>SUM(N30:N68)</f>
        <v>0</v>
      </c>
      <c r="O78" s="44">
        <f>SUM(O30:O68)</f>
        <v>0</v>
      </c>
      <c r="P78" s="44">
        <f>SUM(P30:P68)</f>
        <v>0</v>
      </c>
    </row>
    <row r="79" spans="1:17" x14ac:dyDescent="0.25">
      <c r="A79" s="12"/>
      <c r="B79" s="181" t="s">
        <v>108</v>
      </c>
      <c r="C79" s="73"/>
      <c r="D79" s="73"/>
      <c r="E79" s="73"/>
      <c r="F79" s="76">
        <f>F19+F28+F78</f>
        <v>36358329.25</v>
      </c>
      <c r="G79" s="76">
        <f>G19+G28+G78</f>
        <v>9451864.1699999999</v>
      </c>
      <c r="H79" s="74"/>
      <c r="I79" s="73"/>
      <c r="J79" s="73"/>
      <c r="K79" s="73"/>
      <c r="L79" s="73"/>
      <c r="M79" s="75"/>
      <c r="N79" s="76">
        <f>N19+N28+N78</f>
        <v>0</v>
      </c>
      <c r="O79" s="76">
        <f>O19+O28+O78</f>
        <v>0</v>
      </c>
      <c r="P79" s="76">
        <f>P19+P28+P78</f>
        <v>0</v>
      </c>
    </row>
    <row r="80" spans="1:17" x14ac:dyDescent="0.25">
      <c r="A80" s="12"/>
      <c r="B80" s="53" t="s">
        <v>79</v>
      </c>
    </row>
    <row r="81" spans="1:13" ht="43.5" customHeight="1" x14ac:dyDescent="0.25">
      <c r="A81" s="12">
        <v>68</v>
      </c>
      <c r="B81" s="182" t="s">
        <v>132</v>
      </c>
      <c r="C81" s="3" t="s">
        <v>46</v>
      </c>
      <c r="D81" s="10"/>
      <c r="E81" s="10"/>
      <c r="F81" s="31">
        <v>34200</v>
      </c>
      <c r="G81" s="14">
        <f t="shared" ref="G81:G82" si="5">F81</f>
        <v>34200</v>
      </c>
      <c r="H81" s="10"/>
      <c r="I81" s="19">
        <v>2005</v>
      </c>
      <c r="J81" s="10"/>
      <c r="K81" s="3" t="s">
        <v>87</v>
      </c>
      <c r="L81" s="10"/>
      <c r="M81" s="10"/>
    </row>
    <row r="82" spans="1:13" ht="36.700000000000003" customHeight="1" x14ac:dyDescent="0.25">
      <c r="A82" s="12">
        <v>69</v>
      </c>
      <c r="B82" s="182" t="s">
        <v>133</v>
      </c>
      <c r="C82" s="3" t="s">
        <v>46</v>
      </c>
      <c r="D82" s="10"/>
      <c r="E82" s="10"/>
      <c r="F82" s="32">
        <v>27140</v>
      </c>
      <c r="G82" s="14">
        <f t="shared" si="5"/>
        <v>27140</v>
      </c>
      <c r="H82" s="10"/>
      <c r="I82" s="19">
        <v>2012</v>
      </c>
      <c r="J82" s="10"/>
      <c r="K82" s="10"/>
      <c r="L82" s="10"/>
      <c r="M82" s="10"/>
    </row>
    <row r="83" spans="1:13" x14ac:dyDescent="0.25">
      <c r="A83" s="12">
        <v>70</v>
      </c>
      <c r="B83" s="361" t="s">
        <v>107</v>
      </c>
      <c r="C83" s="361"/>
      <c r="D83" s="54"/>
      <c r="E83" s="54"/>
      <c r="F83" s="146">
        <f>SUM(F81:F82)</f>
        <v>61340</v>
      </c>
      <c r="G83" s="146">
        <f>SUM(G81:G82)</f>
        <v>61340</v>
      </c>
      <c r="H83" s="147"/>
      <c r="I83" s="54"/>
      <c r="J83" s="54"/>
      <c r="K83" s="54"/>
      <c r="L83" s="54"/>
      <c r="M83" s="54"/>
    </row>
    <row r="84" spans="1:13" ht="33.799999999999997" customHeight="1" x14ac:dyDescent="0.25">
      <c r="A84" s="12">
        <v>71</v>
      </c>
      <c r="B84" s="183" t="s">
        <v>113</v>
      </c>
      <c r="C84" s="3" t="s">
        <v>46</v>
      </c>
      <c r="D84" s="11"/>
      <c r="E84" s="11"/>
      <c r="F84" s="14">
        <v>77800</v>
      </c>
      <c r="G84" s="14">
        <f>F84</f>
        <v>77800</v>
      </c>
      <c r="H84" s="11"/>
      <c r="I84" s="19">
        <v>2007</v>
      </c>
      <c r="J84" s="11"/>
      <c r="K84" s="11"/>
      <c r="L84" s="11"/>
      <c r="M84" s="11"/>
    </row>
    <row r="85" spans="1:13" ht="33.799999999999997" customHeight="1" x14ac:dyDescent="0.25">
      <c r="A85" s="12">
        <v>72</v>
      </c>
      <c r="B85" s="183" t="s">
        <v>114</v>
      </c>
      <c r="C85" s="3" t="s">
        <v>46</v>
      </c>
      <c r="D85" s="11"/>
      <c r="E85" s="11"/>
      <c r="F85" s="14">
        <v>35000</v>
      </c>
      <c r="G85" s="14">
        <f t="shared" ref="G85:G95" si="6">F85</f>
        <v>35000</v>
      </c>
      <c r="H85" s="11"/>
      <c r="I85" s="19">
        <v>2007</v>
      </c>
      <c r="J85" s="11"/>
      <c r="K85" s="11"/>
      <c r="L85" s="11"/>
      <c r="M85" s="11"/>
    </row>
    <row r="86" spans="1:13" ht="32.950000000000003" customHeight="1" x14ac:dyDescent="0.25">
      <c r="A86" s="12">
        <v>73</v>
      </c>
      <c r="B86" s="184" t="s">
        <v>115</v>
      </c>
      <c r="C86" s="3" t="s">
        <v>46</v>
      </c>
      <c r="D86" s="12"/>
      <c r="E86" s="12"/>
      <c r="F86" s="14">
        <v>26047</v>
      </c>
      <c r="G86" s="14">
        <f t="shared" si="6"/>
        <v>26047</v>
      </c>
      <c r="H86" s="12"/>
      <c r="I86" s="19">
        <v>2013</v>
      </c>
      <c r="J86" s="12"/>
      <c r="K86" s="12"/>
      <c r="L86" s="12"/>
      <c r="M86" s="12"/>
    </row>
    <row r="87" spans="1:13" ht="33.799999999999997" customHeight="1" x14ac:dyDescent="0.25">
      <c r="A87" s="12">
        <v>74</v>
      </c>
      <c r="B87" s="184" t="s">
        <v>116</v>
      </c>
      <c r="C87" s="3" t="s">
        <v>46</v>
      </c>
      <c r="D87" s="12"/>
      <c r="E87" s="12"/>
      <c r="F87" s="14">
        <v>26700</v>
      </c>
      <c r="G87" s="14">
        <f t="shared" si="6"/>
        <v>26700</v>
      </c>
      <c r="H87" s="12"/>
      <c r="I87" s="19">
        <v>2014</v>
      </c>
      <c r="J87" s="12"/>
      <c r="K87" s="12"/>
      <c r="L87" s="12"/>
      <c r="M87" s="12"/>
    </row>
    <row r="88" spans="1:13" ht="33.799999999999997" customHeight="1" x14ac:dyDescent="0.25">
      <c r="A88" s="12">
        <v>75</v>
      </c>
      <c r="B88" s="184" t="s">
        <v>117</v>
      </c>
      <c r="C88" s="3" t="s">
        <v>46</v>
      </c>
      <c r="D88" s="12"/>
      <c r="E88" s="12"/>
      <c r="F88" s="14">
        <v>26699.99</v>
      </c>
      <c r="G88" s="14">
        <f t="shared" si="6"/>
        <v>26699.99</v>
      </c>
      <c r="H88" s="12"/>
      <c r="I88" s="19">
        <v>2014</v>
      </c>
      <c r="J88" s="12"/>
      <c r="K88" s="12"/>
      <c r="L88" s="12"/>
      <c r="M88" s="12"/>
    </row>
    <row r="89" spans="1:13" ht="35.5" customHeight="1" x14ac:dyDescent="0.25">
      <c r="A89" s="12">
        <v>76</v>
      </c>
      <c r="B89" s="184" t="s">
        <v>120</v>
      </c>
      <c r="C89" s="3" t="s">
        <v>46</v>
      </c>
      <c r="D89" s="12"/>
      <c r="E89" s="12"/>
      <c r="F89" s="14">
        <v>10098.99</v>
      </c>
      <c r="G89" s="14">
        <f t="shared" si="6"/>
        <v>10098.99</v>
      </c>
      <c r="H89" s="12"/>
      <c r="I89" s="19">
        <v>2015</v>
      </c>
      <c r="J89" s="12"/>
      <c r="K89" s="55" t="s">
        <v>118</v>
      </c>
      <c r="L89" s="12"/>
      <c r="M89" s="12"/>
    </row>
    <row r="90" spans="1:13" x14ac:dyDescent="0.25">
      <c r="A90" s="12"/>
      <c r="B90" s="320" t="s">
        <v>119</v>
      </c>
      <c r="C90" s="322"/>
      <c r="D90" s="58"/>
      <c r="E90" s="58"/>
      <c r="F90" s="65">
        <f>SUM(F84:F89)</f>
        <v>202345.97999999998</v>
      </c>
      <c r="G90" s="65">
        <f>SUM(G84:G89)</f>
        <v>202345.97999999998</v>
      </c>
      <c r="H90" s="58"/>
      <c r="I90" s="59"/>
      <c r="J90" s="58"/>
      <c r="K90" s="58"/>
      <c r="L90" s="58"/>
      <c r="M90" s="58"/>
    </row>
    <row r="91" spans="1:13" ht="35.5" customHeight="1" x14ac:dyDescent="0.25">
      <c r="A91" s="12">
        <v>77</v>
      </c>
      <c r="B91" s="179" t="s">
        <v>121</v>
      </c>
      <c r="C91" s="3" t="s">
        <v>46</v>
      </c>
      <c r="D91" s="60"/>
      <c r="E91" s="60"/>
      <c r="F91" s="64">
        <v>7800</v>
      </c>
      <c r="G91" s="14">
        <f t="shared" si="6"/>
        <v>7800</v>
      </c>
      <c r="H91" s="60"/>
      <c r="I91" s="61">
        <v>2011</v>
      </c>
      <c r="J91" s="60"/>
      <c r="K91" s="60"/>
      <c r="L91" s="60"/>
      <c r="M91" s="60"/>
    </row>
    <row r="92" spans="1:13" ht="34.5" customHeight="1" x14ac:dyDescent="0.25">
      <c r="A92" s="12">
        <v>78</v>
      </c>
      <c r="B92" s="179" t="s">
        <v>122</v>
      </c>
      <c r="C92" s="3" t="s">
        <v>46</v>
      </c>
      <c r="D92" s="60"/>
      <c r="E92" s="60"/>
      <c r="F92" s="64">
        <v>5161.0200000000004</v>
      </c>
      <c r="G92" s="14">
        <f t="shared" si="6"/>
        <v>5161.0200000000004</v>
      </c>
      <c r="H92" s="60"/>
      <c r="I92" s="61">
        <v>2014</v>
      </c>
      <c r="J92" s="60"/>
      <c r="K92" s="60"/>
      <c r="L92" s="60"/>
      <c r="M92" s="60"/>
    </row>
    <row r="93" spans="1:13" ht="43.5" x14ac:dyDescent="0.25">
      <c r="A93" s="12">
        <v>79</v>
      </c>
      <c r="B93" s="184" t="s">
        <v>125</v>
      </c>
      <c r="C93" s="3" t="s">
        <v>46</v>
      </c>
      <c r="D93" s="60"/>
      <c r="E93" s="60"/>
      <c r="F93" s="64">
        <v>27140</v>
      </c>
      <c r="G93" s="14">
        <f t="shared" si="6"/>
        <v>27140</v>
      </c>
      <c r="H93" s="60"/>
      <c r="I93" s="61">
        <v>2012</v>
      </c>
      <c r="J93" s="60"/>
      <c r="K93" s="60"/>
      <c r="L93" s="60"/>
      <c r="M93" s="60"/>
    </row>
    <row r="94" spans="1:13" ht="33.799999999999997" customHeight="1" x14ac:dyDescent="0.25">
      <c r="A94" s="12">
        <v>80</v>
      </c>
      <c r="B94" s="179" t="s">
        <v>126</v>
      </c>
      <c r="C94" s="3" t="s">
        <v>46</v>
      </c>
      <c r="D94" s="60"/>
      <c r="E94" s="60"/>
      <c r="F94" s="64">
        <v>38000</v>
      </c>
      <c r="G94" s="14">
        <f t="shared" si="6"/>
        <v>38000</v>
      </c>
      <c r="H94" s="60"/>
      <c r="I94" s="61">
        <v>2015</v>
      </c>
      <c r="J94" s="60"/>
      <c r="K94" s="55" t="s">
        <v>124</v>
      </c>
      <c r="L94" s="60"/>
      <c r="M94" s="60"/>
    </row>
    <row r="95" spans="1:13" ht="65.900000000000006" x14ac:dyDescent="0.25">
      <c r="A95" s="12">
        <v>81</v>
      </c>
      <c r="B95" s="180" t="s">
        <v>127</v>
      </c>
      <c r="C95" s="3" t="s">
        <v>46</v>
      </c>
      <c r="D95" s="60"/>
      <c r="E95" s="60"/>
      <c r="F95" s="64">
        <v>6924</v>
      </c>
      <c r="G95" s="14">
        <f t="shared" si="6"/>
        <v>6924</v>
      </c>
      <c r="H95" s="60"/>
      <c r="I95" s="61">
        <v>2015</v>
      </c>
      <c r="J95" s="60"/>
      <c r="K95" s="55" t="s">
        <v>128</v>
      </c>
      <c r="L95" s="60"/>
      <c r="M95" s="60"/>
    </row>
    <row r="96" spans="1:13" x14ac:dyDescent="0.25">
      <c r="A96" s="12"/>
      <c r="B96" s="320" t="s">
        <v>123</v>
      </c>
      <c r="C96" s="322"/>
      <c r="D96" s="56"/>
      <c r="E96" s="56"/>
      <c r="F96" s="67">
        <f>SUM(F91:F95)</f>
        <v>85025.02</v>
      </c>
      <c r="G96" s="67">
        <f>SUM(G91:G95)</f>
        <v>85025.02</v>
      </c>
      <c r="H96" s="56"/>
      <c r="I96" s="57"/>
      <c r="J96" s="56"/>
      <c r="K96" s="56"/>
      <c r="L96" s="56"/>
      <c r="M96" s="56"/>
    </row>
    <row r="97" spans="1:16" x14ac:dyDescent="0.25">
      <c r="A97" s="12"/>
      <c r="B97" s="319" t="s">
        <v>134</v>
      </c>
      <c r="C97" s="319"/>
      <c r="D97" s="68"/>
      <c r="E97" s="68"/>
      <c r="F97" s="71">
        <f>F83+F90+F96</f>
        <v>348711</v>
      </c>
      <c r="G97" s="71">
        <f>G83+G90+G96</f>
        <v>348711</v>
      </c>
      <c r="H97" s="56"/>
      <c r="I97" s="69"/>
      <c r="J97" s="68"/>
      <c r="K97" s="68"/>
      <c r="L97" s="68"/>
      <c r="M97" s="68"/>
      <c r="N97" s="71">
        <f>N83+N90+N96</f>
        <v>0</v>
      </c>
      <c r="O97" s="71">
        <f>O83+O90+O96</f>
        <v>0</v>
      </c>
      <c r="P97" s="71">
        <f>P83+P90+P96</f>
        <v>0</v>
      </c>
    </row>
    <row r="98" spans="1:16" x14ac:dyDescent="0.25">
      <c r="A98" s="12"/>
      <c r="B98" s="356" t="s">
        <v>153</v>
      </c>
      <c r="C98" s="356"/>
      <c r="F98" s="79">
        <f>F79+F97</f>
        <v>36707040.25</v>
      </c>
      <c r="G98" s="79">
        <f>G79+G97</f>
        <v>9800575.1699999999</v>
      </c>
      <c r="N98" s="79">
        <f>N79+N97</f>
        <v>0</v>
      </c>
      <c r="O98" s="79">
        <f>O79+O97</f>
        <v>0</v>
      </c>
      <c r="P98" s="79">
        <f>P79+P97</f>
        <v>0</v>
      </c>
    </row>
    <row r="99" spans="1:16" x14ac:dyDescent="0.25">
      <c r="A99" s="12"/>
      <c r="B99" s="355" t="s">
        <v>154</v>
      </c>
      <c r="C99" s="355"/>
      <c r="D99" s="80"/>
      <c r="E99" s="80"/>
      <c r="F99" s="81">
        <f>F19+F78+F28-F24-F25-F21-F22-F23-F26-F69-F70-F71-F72-F73-F74-F75-F76-F77</f>
        <v>33966697.25</v>
      </c>
      <c r="G99" s="81">
        <f>G19+G78+G28-G24-G25-G21-G22-G23-G26-G69-G70-G71-G72-G73-G74-G75-G76-G77</f>
        <v>7060232.1699999999</v>
      </c>
      <c r="H99" s="80"/>
      <c r="I99" s="80"/>
      <c r="J99" s="80"/>
      <c r="K99" s="80"/>
      <c r="L99" s="80"/>
      <c r="M99" s="80"/>
      <c r="N99" s="81">
        <f>N19+N78+N28-N24-N25-N21-N22-N23-N26</f>
        <v>0</v>
      </c>
      <c r="O99" s="81">
        <f>O19+O78+O28-O24-O25-O21-O22-O23-O26</f>
        <v>0</v>
      </c>
      <c r="P99" s="81">
        <f>P19+P78+P28-P24-P25-P21-P22-P23-P26</f>
        <v>0</v>
      </c>
    </row>
    <row r="100" spans="1:16" x14ac:dyDescent="0.25">
      <c r="A100" s="12"/>
      <c r="B100" s="9" t="s">
        <v>111</v>
      </c>
    </row>
    <row r="101" spans="1:16" ht="35.5" customHeight="1" x14ac:dyDescent="0.25">
      <c r="A101" s="12">
        <v>82</v>
      </c>
      <c r="B101" s="185" t="s">
        <v>63</v>
      </c>
      <c r="C101" s="3" t="s">
        <v>46</v>
      </c>
      <c r="D101" s="19" t="s">
        <v>67</v>
      </c>
      <c r="E101" s="11"/>
      <c r="F101" s="11"/>
      <c r="G101" s="11"/>
      <c r="H101" s="14">
        <v>325952.78999999998</v>
      </c>
      <c r="I101" s="11"/>
      <c r="J101" s="11"/>
      <c r="K101" s="154" t="s">
        <v>155</v>
      </c>
      <c r="L101" s="11"/>
      <c r="M101" s="11"/>
    </row>
    <row r="102" spans="1:16" ht="32.299999999999997" customHeight="1" x14ac:dyDescent="0.25">
      <c r="A102" s="12">
        <v>83</v>
      </c>
      <c r="B102" s="185" t="s">
        <v>64</v>
      </c>
      <c r="C102" s="3" t="s">
        <v>46</v>
      </c>
      <c r="D102" s="19" t="s">
        <v>68</v>
      </c>
      <c r="E102" s="11"/>
      <c r="F102" s="11"/>
      <c r="G102" s="11"/>
      <c r="H102" s="152">
        <f>694800-694800</f>
        <v>0</v>
      </c>
      <c r="I102" s="11"/>
      <c r="J102" s="11"/>
      <c r="K102" s="11"/>
      <c r="L102" s="11"/>
      <c r="M102" s="11"/>
      <c r="N102" s="143">
        <v>-694800</v>
      </c>
    </row>
    <row r="103" spans="1:16" ht="32.950000000000003" customHeight="1" x14ac:dyDescent="0.25">
      <c r="A103" s="12">
        <v>84</v>
      </c>
      <c r="B103" s="185" t="s">
        <v>65</v>
      </c>
      <c r="C103" s="3" t="s">
        <v>46</v>
      </c>
      <c r="D103" s="19" t="s">
        <v>265</v>
      </c>
      <c r="E103" s="11"/>
      <c r="F103" s="11"/>
      <c r="G103" s="11"/>
      <c r="H103" s="14">
        <f>25266123.62-20781839.62</f>
        <v>4484284</v>
      </c>
      <c r="I103" s="19">
        <v>2016</v>
      </c>
      <c r="J103" s="11"/>
      <c r="K103" s="11"/>
      <c r="L103" s="11"/>
      <c r="M103" s="11"/>
      <c r="N103" s="139">
        <v>-20781839.620000001</v>
      </c>
    </row>
    <row r="104" spans="1:16" ht="34.5" customHeight="1" x14ac:dyDescent="0.25">
      <c r="A104" s="12">
        <v>85</v>
      </c>
      <c r="B104" s="185" t="s">
        <v>66</v>
      </c>
      <c r="C104" s="3" t="s">
        <v>46</v>
      </c>
      <c r="D104" s="19" t="s">
        <v>70</v>
      </c>
      <c r="E104" s="11"/>
      <c r="F104" s="11"/>
      <c r="G104" s="11"/>
      <c r="H104" s="14">
        <f>16160231.8-12264771.8</f>
        <v>3895460</v>
      </c>
      <c r="I104" s="19">
        <v>2016</v>
      </c>
      <c r="J104" s="11"/>
      <c r="K104" s="11"/>
      <c r="L104" s="11"/>
      <c r="M104" s="11"/>
      <c r="N104" s="140">
        <v>-12264771.800000001</v>
      </c>
    </row>
    <row r="105" spans="1:16" ht="34.5" customHeight="1" x14ac:dyDescent="0.25">
      <c r="A105" s="12">
        <v>86</v>
      </c>
      <c r="B105" s="174" t="s">
        <v>75</v>
      </c>
      <c r="C105" s="3" t="s">
        <v>46</v>
      </c>
      <c r="D105" s="19" t="s">
        <v>263</v>
      </c>
      <c r="E105" s="42"/>
      <c r="F105" s="138"/>
      <c r="G105" s="14"/>
      <c r="H105" s="149">
        <v>118609.76</v>
      </c>
      <c r="I105" s="115"/>
      <c r="J105" s="116"/>
      <c r="K105" s="116"/>
      <c r="L105" s="116"/>
      <c r="M105" s="116"/>
      <c r="N105" s="140"/>
    </row>
    <row r="106" spans="1:16" ht="34.5" customHeight="1" x14ac:dyDescent="0.25">
      <c r="A106" s="12">
        <v>87</v>
      </c>
      <c r="B106" s="178" t="s">
        <v>164</v>
      </c>
      <c r="C106" s="95" t="s">
        <v>231</v>
      </c>
      <c r="D106" s="128" t="s">
        <v>254</v>
      </c>
      <c r="E106" s="12"/>
      <c r="F106" s="134"/>
      <c r="G106" s="14"/>
      <c r="H106" s="134">
        <v>3229</v>
      </c>
      <c r="I106" s="150">
        <v>43082</v>
      </c>
      <c r="J106" s="132"/>
      <c r="K106" s="5" t="s">
        <v>253</v>
      </c>
      <c r="L106" s="116"/>
      <c r="M106" s="116"/>
      <c r="N106" s="140"/>
    </row>
    <row r="107" spans="1:16" ht="34.5" customHeight="1" x14ac:dyDescent="0.25">
      <c r="A107" s="12">
        <v>88</v>
      </c>
      <c r="B107" s="178" t="s">
        <v>164</v>
      </c>
      <c r="C107" s="95" t="s">
        <v>163</v>
      </c>
      <c r="D107" s="128" t="s">
        <v>255</v>
      </c>
      <c r="E107" s="12"/>
      <c r="F107" s="134"/>
      <c r="G107" s="14"/>
      <c r="H107" s="134">
        <v>1417</v>
      </c>
      <c r="I107" s="150">
        <v>43082</v>
      </c>
      <c r="J107" s="132"/>
      <c r="K107" s="5" t="s">
        <v>253</v>
      </c>
      <c r="L107" s="116"/>
      <c r="M107" s="116"/>
      <c r="N107" s="140"/>
    </row>
    <row r="108" spans="1:16" ht="34.5" customHeight="1" x14ac:dyDescent="0.25">
      <c r="A108" s="12">
        <v>89</v>
      </c>
      <c r="B108" s="178" t="s">
        <v>164</v>
      </c>
      <c r="C108" s="96" t="s">
        <v>166</v>
      </c>
      <c r="D108" s="128" t="s">
        <v>256</v>
      </c>
      <c r="E108" s="12"/>
      <c r="F108" s="134"/>
      <c r="G108" s="14"/>
      <c r="H108" s="134">
        <v>2605</v>
      </c>
      <c r="I108" s="150">
        <v>43082</v>
      </c>
      <c r="J108" s="132"/>
      <c r="K108" s="5" t="s">
        <v>253</v>
      </c>
      <c r="L108" s="116"/>
      <c r="M108" s="116"/>
      <c r="N108" s="140"/>
    </row>
    <row r="109" spans="1:16" ht="32.299999999999997" customHeight="1" x14ac:dyDescent="0.25">
      <c r="A109" s="12">
        <v>90</v>
      </c>
      <c r="B109" s="178" t="s">
        <v>164</v>
      </c>
      <c r="C109" s="96" t="s">
        <v>174</v>
      </c>
      <c r="D109" s="128" t="s">
        <v>259</v>
      </c>
      <c r="E109" s="12"/>
      <c r="F109" s="134"/>
      <c r="G109" s="14"/>
      <c r="H109" s="134">
        <v>1774</v>
      </c>
      <c r="I109" s="150">
        <v>43082</v>
      </c>
      <c r="J109" s="132"/>
      <c r="K109" s="5" t="s">
        <v>253</v>
      </c>
      <c r="L109" s="116"/>
      <c r="M109" s="116"/>
      <c r="N109" s="140"/>
    </row>
    <row r="110" spans="1:16" ht="34.5" customHeight="1" x14ac:dyDescent="0.25">
      <c r="A110" s="12">
        <v>91</v>
      </c>
      <c r="B110" s="178" t="s">
        <v>164</v>
      </c>
      <c r="C110" s="96" t="s">
        <v>175</v>
      </c>
      <c r="D110" s="128" t="s">
        <v>252</v>
      </c>
      <c r="E110" s="12"/>
      <c r="F110" s="134"/>
      <c r="G110" s="14"/>
      <c r="H110" s="134">
        <v>2376</v>
      </c>
      <c r="I110" s="150">
        <v>43082</v>
      </c>
      <c r="J110" s="132"/>
      <c r="K110" s="5" t="s">
        <v>253</v>
      </c>
      <c r="L110" s="116"/>
      <c r="M110" s="116"/>
      <c r="N110" s="140"/>
    </row>
    <row r="111" spans="1:16" ht="34.5" customHeight="1" x14ac:dyDescent="0.25">
      <c r="A111" s="12">
        <v>92</v>
      </c>
      <c r="B111" s="178" t="s">
        <v>164</v>
      </c>
      <c r="C111" s="95" t="s">
        <v>176</v>
      </c>
      <c r="D111" s="128" t="s">
        <v>258</v>
      </c>
      <c r="E111" s="12"/>
      <c r="F111" s="134"/>
      <c r="G111" s="14"/>
      <c r="H111" s="134">
        <v>1564</v>
      </c>
      <c r="I111" s="150">
        <v>43082</v>
      </c>
      <c r="J111" s="132"/>
      <c r="K111" s="5" t="s">
        <v>253</v>
      </c>
      <c r="L111" s="116"/>
      <c r="M111" s="116"/>
      <c r="N111" s="140"/>
    </row>
    <row r="112" spans="1:16" ht="32.950000000000003" customHeight="1" x14ac:dyDescent="0.25">
      <c r="A112" s="12">
        <v>93</v>
      </c>
      <c r="B112" s="178" t="s">
        <v>164</v>
      </c>
      <c r="C112" s="95" t="s">
        <v>177</v>
      </c>
      <c r="D112" s="128" t="s">
        <v>257</v>
      </c>
      <c r="E112" s="12"/>
      <c r="F112" s="134"/>
      <c r="G112" s="14"/>
      <c r="H112" s="134">
        <v>2354</v>
      </c>
      <c r="I112" s="150">
        <v>43082</v>
      </c>
      <c r="J112" s="132"/>
      <c r="K112" s="5" t="s">
        <v>253</v>
      </c>
      <c r="L112" s="116"/>
      <c r="M112" s="116"/>
      <c r="N112" s="140"/>
    </row>
    <row r="113" spans="1:17" ht="22.75" customHeight="1" x14ac:dyDescent="0.25">
      <c r="A113" s="12">
        <v>94</v>
      </c>
      <c r="B113" s="178" t="s">
        <v>164</v>
      </c>
      <c r="C113" s="96" t="s">
        <v>167</v>
      </c>
      <c r="D113" s="128" t="s">
        <v>274</v>
      </c>
      <c r="E113" s="158"/>
      <c r="F113" s="134"/>
      <c r="G113" s="14"/>
      <c r="H113" s="134">
        <v>0</v>
      </c>
      <c r="I113" s="162"/>
      <c r="J113" s="159"/>
      <c r="K113" s="148"/>
      <c r="L113" s="116"/>
      <c r="M113" s="116"/>
      <c r="N113" s="140"/>
    </row>
    <row r="114" spans="1:17" ht="21.25" customHeight="1" x14ac:dyDescent="0.25">
      <c r="A114" s="12">
        <v>95</v>
      </c>
      <c r="B114" s="178" t="s">
        <v>164</v>
      </c>
      <c r="C114" s="96" t="s">
        <v>264</v>
      </c>
      <c r="D114" s="157"/>
      <c r="E114" s="158"/>
      <c r="F114" s="134"/>
      <c r="G114" s="14"/>
      <c r="H114" s="134">
        <v>0</v>
      </c>
      <c r="I114" s="162"/>
      <c r="J114" s="159"/>
      <c r="K114" s="148"/>
      <c r="L114" s="116"/>
      <c r="M114" s="116"/>
      <c r="N114" s="140"/>
    </row>
    <row r="115" spans="1:17" ht="21.75" customHeight="1" x14ac:dyDescent="0.25">
      <c r="A115" s="12">
        <v>96</v>
      </c>
      <c r="B115" s="178" t="s">
        <v>164</v>
      </c>
      <c r="C115" s="96" t="s">
        <v>170</v>
      </c>
      <c r="D115" s="157"/>
      <c r="E115" s="158"/>
      <c r="F115" s="134"/>
      <c r="G115" s="14"/>
      <c r="H115" s="134">
        <v>0</v>
      </c>
      <c r="I115" s="162"/>
      <c r="J115" s="159"/>
      <c r="K115" s="148"/>
      <c r="L115" s="116"/>
      <c r="M115" s="116"/>
      <c r="N115" s="140"/>
    </row>
    <row r="116" spans="1:17" ht="18.350000000000001" customHeight="1" x14ac:dyDescent="0.25">
      <c r="A116" s="12">
        <v>97</v>
      </c>
      <c r="B116" s="178" t="s">
        <v>164</v>
      </c>
      <c r="C116" s="96" t="s">
        <v>172</v>
      </c>
      <c r="D116" s="128" t="s">
        <v>272</v>
      </c>
      <c r="E116" s="158"/>
      <c r="F116" s="134"/>
      <c r="G116" s="14"/>
      <c r="H116" s="134">
        <v>0</v>
      </c>
      <c r="I116" s="162"/>
      <c r="J116" s="159"/>
      <c r="K116" s="148"/>
      <c r="L116" s="116"/>
      <c r="M116" s="116"/>
      <c r="N116" s="140"/>
    </row>
    <row r="117" spans="1:17" ht="18.350000000000001" customHeight="1" x14ac:dyDescent="0.25">
      <c r="A117" s="12">
        <v>98</v>
      </c>
      <c r="B117" s="178" t="s">
        <v>164</v>
      </c>
      <c r="C117" s="96" t="s">
        <v>172</v>
      </c>
      <c r="D117" s="128" t="s">
        <v>272</v>
      </c>
      <c r="E117" s="12"/>
      <c r="F117" s="135"/>
      <c r="G117" s="14"/>
      <c r="H117" s="134">
        <v>0</v>
      </c>
      <c r="I117" s="162"/>
      <c r="J117" s="10"/>
      <c r="K117" s="10"/>
      <c r="L117" s="10"/>
      <c r="M117" s="10"/>
      <c r="N117" s="129"/>
      <c r="Q117" s="133">
        <v>3765</v>
      </c>
    </row>
    <row r="118" spans="1:17" ht="16.3" customHeight="1" x14ac:dyDescent="0.25">
      <c r="A118" s="12">
        <v>99</v>
      </c>
      <c r="B118" s="178" t="s">
        <v>164</v>
      </c>
      <c r="C118" s="96" t="s">
        <v>173</v>
      </c>
      <c r="D118" s="157"/>
      <c r="E118" s="158"/>
      <c r="F118" s="160"/>
      <c r="G118" s="117"/>
      <c r="H118" s="134">
        <v>0</v>
      </c>
      <c r="I118" s="162"/>
      <c r="J118" s="161"/>
      <c r="K118" s="161"/>
      <c r="L118" s="161"/>
      <c r="M118" s="161"/>
      <c r="N118" s="129"/>
      <c r="Q118" s="151"/>
    </row>
    <row r="119" spans="1:17" ht="99.2" customHeight="1" x14ac:dyDescent="0.25">
      <c r="A119" s="12">
        <v>100</v>
      </c>
      <c r="B119" s="178" t="s">
        <v>277</v>
      </c>
      <c r="C119" s="96" t="s">
        <v>278</v>
      </c>
      <c r="D119" s="128" t="s">
        <v>279</v>
      </c>
      <c r="E119" s="158"/>
      <c r="F119" s="160"/>
      <c r="G119" s="117"/>
      <c r="H119" s="163">
        <v>66397</v>
      </c>
      <c r="I119" s="164">
        <v>43094</v>
      </c>
      <c r="J119" s="161"/>
      <c r="K119" s="165" t="s">
        <v>288</v>
      </c>
      <c r="L119" s="161"/>
      <c r="M119" s="161"/>
      <c r="N119" s="129"/>
      <c r="Q119" s="151"/>
    </row>
    <row r="120" spans="1:17" ht="118.2" customHeight="1" x14ac:dyDescent="0.25">
      <c r="A120" s="12">
        <v>101</v>
      </c>
      <c r="B120" s="178" t="s">
        <v>277</v>
      </c>
      <c r="C120" s="96" t="s">
        <v>280</v>
      </c>
      <c r="D120" s="128" t="s">
        <v>281</v>
      </c>
      <c r="E120" s="158"/>
      <c r="F120" s="160"/>
      <c r="G120" s="117"/>
      <c r="H120" s="163">
        <v>594.48</v>
      </c>
      <c r="I120" s="162"/>
      <c r="J120" s="161"/>
      <c r="K120" s="165" t="s">
        <v>288</v>
      </c>
      <c r="L120" s="161"/>
      <c r="M120" s="161"/>
      <c r="N120" s="129"/>
      <c r="Q120" s="151"/>
    </row>
    <row r="121" spans="1:17" ht="119.55" x14ac:dyDescent="0.25">
      <c r="A121" s="12">
        <v>102</v>
      </c>
      <c r="B121" s="178" t="s">
        <v>277</v>
      </c>
      <c r="C121" s="96" t="s">
        <v>282</v>
      </c>
      <c r="D121" s="128" t="s">
        <v>283</v>
      </c>
      <c r="E121" s="158"/>
      <c r="F121" s="160"/>
      <c r="G121" s="117"/>
      <c r="H121" s="163">
        <v>39592</v>
      </c>
      <c r="I121" s="162"/>
      <c r="J121" s="161"/>
      <c r="K121" s="165" t="s">
        <v>288</v>
      </c>
      <c r="L121" s="161"/>
      <c r="M121" s="161"/>
      <c r="N121" s="190">
        <v>636407.59</v>
      </c>
      <c r="Q121" s="151"/>
    </row>
    <row r="122" spans="1:17" ht="119.55" x14ac:dyDescent="0.25">
      <c r="A122" s="12">
        <v>103</v>
      </c>
      <c r="B122" s="178" t="s">
        <v>277</v>
      </c>
      <c r="C122" s="96" t="s">
        <v>284</v>
      </c>
      <c r="D122" s="128" t="s">
        <v>285</v>
      </c>
      <c r="E122" s="158"/>
      <c r="F122" s="160"/>
      <c r="G122" s="117"/>
      <c r="H122" s="163">
        <v>12321</v>
      </c>
      <c r="I122" s="162"/>
      <c r="J122" s="161"/>
      <c r="K122" s="165" t="s">
        <v>288</v>
      </c>
      <c r="L122" s="161"/>
      <c r="M122" s="161"/>
      <c r="N122" s="129"/>
      <c r="Q122" s="151"/>
    </row>
    <row r="123" spans="1:17" ht="119.55" x14ac:dyDescent="0.25">
      <c r="A123" s="12">
        <v>104</v>
      </c>
      <c r="B123" s="178" t="s">
        <v>277</v>
      </c>
      <c r="C123" s="96" t="s">
        <v>286</v>
      </c>
      <c r="D123" s="128" t="s">
        <v>287</v>
      </c>
      <c r="E123" s="158"/>
      <c r="F123" s="160"/>
      <c r="G123" s="117"/>
      <c r="H123" s="163">
        <v>71765</v>
      </c>
      <c r="I123" s="162"/>
      <c r="J123" s="161"/>
      <c r="K123" s="165" t="s">
        <v>288</v>
      </c>
      <c r="L123" s="161"/>
      <c r="M123" s="161"/>
      <c r="N123" s="129"/>
      <c r="Q123" s="151"/>
    </row>
    <row r="124" spans="1:17" x14ac:dyDescent="0.25">
      <c r="A124" s="12"/>
      <c r="B124" s="328" t="s">
        <v>110</v>
      </c>
      <c r="C124" s="329"/>
      <c r="D124" s="82"/>
      <c r="E124" s="82"/>
      <c r="F124" s="83"/>
      <c r="G124" s="83"/>
      <c r="H124" s="85">
        <f>SUM(H101:H123)</f>
        <v>9030295.0299999993</v>
      </c>
      <c r="I124" s="84"/>
      <c r="J124" s="84"/>
      <c r="K124" s="84"/>
      <c r="L124" s="84"/>
      <c r="M124" s="84"/>
      <c r="N124" s="85">
        <f>SUM(N101:N104)</f>
        <v>-33741411.420000002</v>
      </c>
      <c r="O124" s="85">
        <f>SUM(O101:O104)</f>
        <v>0</v>
      </c>
      <c r="P124" s="85">
        <f>SUM(P101:P104)</f>
        <v>0</v>
      </c>
    </row>
    <row r="125" spans="1:17" x14ac:dyDescent="0.25">
      <c r="A125" s="89"/>
    </row>
    <row r="126" spans="1:17" ht="14.95" customHeight="1" x14ac:dyDescent="0.25">
      <c r="A126" s="89"/>
      <c r="B126" s="317" t="s">
        <v>156</v>
      </c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</row>
    <row r="127" spans="1:17" x14ac:dyDescent="0.25">
      <c r="A127" s="89"/>
      <c r="B127" s="87"/>
      <c r="C127" s="90"/>
      <c r="D127" s="90"/>
      <c r="E127" s="90"/>
      <c r="F127" s="90"/>
      <c r="G127" s="90"/>
      <c r="H127" s="90"/>
    </row>
    <row r="128" spans="1:17" ht="44.15" x14ac:dyDescent="0.25">
      <c r="A128" s="89">
        <v>105</v>
      </c>
      <c r="B128" s="91" t="s">
        <v>157</v>
      </c>
      <c r="C128" s="3" t="s">
        <v>46</v>
      </c>
      <c r="D128" s="10"/>
      <c r="E128" s="10"/>
      <c r="F128" s="88">
        <v>1790</v>
      </c>
      <c r="G128" s="14">
        <f t="shared" ref="G128" si="7">F128</f>
        <v>1790</v>
      </c>
      <c r="H128" s="12"/>
      <c r="I128" s="12">
        <v>2015</v>
      </c>
      <c r="J128" s="10"/>
      <c r="K128" s="10"/>
      <c r="L128" s="10"/>
      <c r="M128" s="10"/>
    </row>
    <row r="129" spans="1:18" ht="43.5" x14ac:dyDescent="0.25">
      <c r="A129" s="89">
        <v>106</v>
      </c>
      <c r="B129" s="92" t="s">
        <v>158</v>
      </c>
      <c r="C129" s="3" t="s">
        <v>46</v>
      </c>
      <c r="D129" s="10"/>
      <c r="E129" s="10"/>
      <c r="F129" s="88">
        <v>999</v>
      </c>
      <c r="G129" s="14">
        <v>999</v>
      </c>
      <c r="H129" s="12"/>
      <c r="I129" s="166">
        <v>43087</v>
      </c>
      <c r="J129" s="10"/>
      <c r="K129" s="167" t="s">
        <v>289</v>
      </c>
      <c r="L129" s="10"/>
      <c r="M129" s="10"/>
      <c r="Q129" s="88"/>
      <c r="R129" s="92"/>
    </row>
    <row r="130" spans="1:18" ht="43.5" x14ac:dyDescent="0.25">
      <c r="A130" s="89">
        <v>107</v>
      </c>
      <c r="B130" s="92" t="s">
        <v>159</v>
      </c>
      <c r="C130" s="3" t="s">
        <v>46</v>
      </c>
      <c r="D130" s="10"/>
      <c r="E130" s="10"/>
      <c r="F130" s="88">
        <v>999</v>
      </c>
      <c r="G130" s="14">
        <v>999</v>
      </c>
      <c r="H130" s="12"/>
      <c r="I130" s="166">
        <v>43087</v>
      </c>
      <c r="J130" s="10"/>
      <c r="K130" s="167" t="s">
        <v>289</v>
      </c>
      <c r="L130" s="10"/>
      <c r="M130" s="10"/>
      <c r="Q130" s="88"/>
      <c r="R130" s="92"/>
    </row>
    <row r="133" spans="1:18" x14ac:dyDescent="0.25">
      <c r="B133" s="155" t="s">
        <v>129</v>
      </c>
      <c r="C133" s="156"/>
      <c r="D133" s="156"/>
      <c r="E133" s="156"/>
      <c r="F133" s="156"/>
      <c r="G133" s="156"/>
    </row>
    <row r="134" spans="1:18" x14ac:dyDescent="0.25">
      <c r="B134" s="155" t="s">
        <v>130</v>
      </c>
      <c r="C134" s="156"/>
      <c r="D134" s="156"/>
      <c r="E134" s="156"/>
      <c r="F134" s="156"/>
      <c r="G134" s="156"/>
    </row>
    <row r="135" spans="1:18" x14ac:dyDescent="0.25">
      <c r="B135" s="155"/>
      <c r="C135" s="156"/>
      <c r="D135" s="156"/>
      <c r="E135" s="156"/>
      <c r="F135" s="156"/>
      <c r="G135" s="156"/>
    </row>
    <row r="136" spans="1:18" x14ac:dyDescent="0.25">
      <c r="B136" s="155" t="s">
        <v>131</v>
      </c>
      <c r="C136" s="156"/>
      <c r="D136" s="156"/>
      <c r="E136" s="156"/>
      <c r="F136" s="156"/>
      <c r="G136" s="156"/>
    </row>
  </sheetData>
  <mergeCells count="60">
    <mergeCell ref="A2:A3"/>
    <mergeCell ref="B2:M2"/>
    <mergeCell ref="N2:P2"/>
    <mergeCell ref="B5:M5"/>
    <mergeCell ref="B6:M6"/>
    <mergeCell ref="B9:B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B12:B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B14:B16"/>
    <mergeCell ref="E14:E16"/>
    <mergeCell ref="F14:F16"/>
    <mergeCell ref="G14:G16"/>
    <mergeCell ref="H14:H16"/>
    <mergeCell ref="I14:I16"/>
    <mergeCell ref="J14:J16"/>
    <mergeCell ref="K14:K16"/>
    <mergeCell ref="L14:L16"/>
    <mergeCell ref="M14:M16"/>
    <mergeCell ref="B83:C83"/>
    <mergeCell ref="J17:J18"/>
    <mergeCell ref="K17:K18"/>
    <mergeCell ref="L17:L18"/>
    <mergeCell ref="B17:B18"/>
    <mergeCell ref="E17:E18"/>
    <mergeCell ref="F17:F18"/>
    <mergeCell ref="G17:G18"/>
    <mergeCell ref="H17:H18"/>
    <mergeCell ref="M17:M18"/>
    <mergeCell ref="B19:C19"/>
    <mergeCell ref="B20:M20"/>
    <mergeCell ref="B28:C28"/>
    <mergeCell ref="B78:C78"/>
    <mergeCell ref="I17:I18"/>
    <mergeCell ref="C69:C76"/>
    <mergeCell ref="I69:I76"/>
    <mergeCell ref="K69:K76"/>
    <mergeCell ref="B126:M126"/>
    <mergeCell ref="B90:C90"/>
    <mergeCell ref="B96:C96"/>
    <mergeCell ref="B97:C97"/>
    <mergeCell ref="B98:C98"/>
    <mergeCell ref="B99:C99"/>
    <mergeCell ref="B124:C124"/>
  </mergeCells>
  <pageMargins left="0.19685039370078741" right="0.23622047244094491" top="0.19685039370078741" bottom="0.31496062992125984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6"/>
  <sheetViews>
    <sheetView workbookViewId="0">
      <pane ySplit="7" topLeftCell="A107" activePane="bottomLeft" state="frozen"/>
      <selection pane="bottomLeft" activeCell="S113" sqref="S113"/>
    </sheetView>
  </sheetViews>
  <sheetFormatPr defaultColWidth="9.125" defaultRowHeight="14.3" x14ac:dyDescent="0.25"/>
  <cols>
    <col min="1" max="1" width="3.375" style="2" customWidth="1"/>
    <col min="2" max="2" width="19.625" style="2" customWidth="1"/>
    <col min="3" max="3" width="25.25" style="2" customWidth="1"/>
    <col min="4" max="4" width="13.375" style="2" customWidth="1"/>
    <col min="5" max="5" width="9" style="2" customWidth="1"/>
    <col min="6" max="6" width="12" style="2" customWidth="1"/>
    <col min="7" max="7" width="11" style="2" customWidth="1"/>
    <col min="8" max="8" width="10.75" style="2" customWidth="1"/>
    <col min="9" max="9" width="8.375" style="2" customWidth="1"/>
    <col min="10" max="10" width="6.25" style="2" customWidth="1"/>
    <col min="11" max="11" width="10.75" style="2" customWidth="1"/>
    <col min="12" max="12" width="6.875" style="2" customWidth="1"/>
    <col min="13" max="13" width="6.375" style="2" customWidth="1"/>
    <col min="14" max="14" width="11.125" style="2" customWidth="1"/>
    <col min="15" max="15" width="10" style="2" customWidth="1"/>
    <col min="16" max="16" width="10.375" style="2" customWidth="1"/>
    <col min="17" max="16384" width="9.125" style="2"/>
  </cols>
  <sheetData>
    <row r="2" spans="1:16" ht="25.5" customHeight="1" x14ac:dyDescent="0.25">
      <c r="A2" s="367" t="s">
        <v>290</v>
      </c>
      <c r="B2" s="344" t="s">
        <v>275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353"/>
      <c r="O2" s="354"/>
      <c r="P2" s="354"/>
    </row>
    <row r="3" spans="1:16" ht="163.19999999999999" customHeight="1" x14ac:dyDescent="0.25">
      <c r="A3" s="367"/>
      <c r="B3" s="1" t="s">
        <v>11</v>
      </c>
      <c r="C3" s="1" t="s">
        <v>10</v>
      </c>
      <c r="D3" s="1" t="s">
        <v>9</v>
      </c>
      <c r="E3" s="1" t="s">
        <v>8</v>
      </c>
      <c r="F3" s="1" t="s">
        <v>7</v>
      </c>
      <c r="G3" s="1" t="s">
        <v>6</v>
      </c>
      <c r="H3" s="1" t="s">
        <v>112</v>
      </c>
      <c r="I3" s="1" t="s">
        <v>5</v>
      </c>
      <c r="J3" s="1" t="s">
        <v>4</v>
      </c>
      <c r="K3" s="1" t="s">
        <v>3</v>
      </c>
      <c r="L3" s="1" t="s">
        <v>2</v>
      </c>
      <c r="M3" s="1" t="s">
        <v>1</v>
      </c>
      <c r="N3" s="191" t="s">
        <v>292</v>
      </c>
      <c r="O3" s="103" t="s">
        <v>183</v>
      </c>
      <c r="P3" s="103" t="s">
        <v>191</v>
      </c>
    </row>
    <row r="4" spans="1:16" ht="9.6999999999999993" customHeight="1" x14ac:dyDescent="0.25">
      <c r="A4" s="10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</row>
    <row r="5" spans="1:16" ht="13.75" customHeight="1" x14ac:dyDescent="0.25">
      <c r="A5" s="10"/>
      <c r="B5" s="323" t="s">
        <v>106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6" ht="14.95" customHeight="1" x14ac:dyDescent="0.25">
      <c r="A6" s="10"/>
      <c r="B6" s="347" t="s">
        <v>13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6" ht="30.6" customHeight="1" x14ac:dyDescent="0.25">
      <c r="A7" s="89">
        <v>1</v>
      </c>
      <c r="B7" s="186" t="s">
        <v>12</v>
      </c>
      <c r="C7" s="6" t="s">
        <v>20</v>
      </c>
      <c r="D7" s="19" t="s">
        <v>100</v>
      </c>
      <c r="E7" s="41" t="s">
        <v>83</v>
      </c>
      <c r="F7" s="21">
        <v>58706</v>
      </c>
      <c r="G7" s="21">
        <v>21721</v>
      </c>
      <c r="H7" s="3"/>
      <c r="I7" s="24">
        <v>1976</v>
      </c>
      <c r="J7" s="3"/>
      <c r="K7" s="3"/>
      <c r="L7" s="3"/>
      <c r="M7" s="3"/>
    </row>
    <row r="8" spans="1:16" ht="35.5" customHeight="1" x14ac:dyDescent="0.25">
      <c r="A8" s="12">
        <v>2</v>
      </c>
      <c r="B8" s="186" t="s">
        <v>14</v>
      </c>
      <c r="C8" s="7" t="s">
        <v>18</v>
      </c>
      <c r="D8" s="19" t="s">
        <v>101</v>
      </c>
      <c r="E8" s="41" t="s">
        <v>83</v>
      </c>
      <c r="F8" s="21">
        <v>92024</v>
      </c>
      <c r="G8" s="21">
        <v>34049</v>
      </c>
      <c r="H8" s="3"/>
      <c r="I8" s="24">
        <v>1978</v>
      </c>
      <c r="J8" s="3"/>
      <c r="K8" s="3"/>
      <c r="L8" s="3"/>
      <c r="M8" s="3"/>
    </row>
    <row r="9" spans="1:16" ht="36" customHeight="1" x14ac:dyDescent="0.25">
      <c r="A9" s="187">
        <v>3</v>
      </c>
      <c r="B9" s="364" t="s">
        <v>15</v>
      </c>
      <c r="C9" s="39" t="s">
        <v>19</v>
      </c>
      <c r="D9" s="19" t="s">
        <v>92</v>
      </c>
      <c r="E9" s="338" t="s">
        <v>83</v>
      </c>
      <c r="F9" s="350">
        <v>419907</v>
      </c>
      <c r="G9" s="350">
        <v>155365</v>
      </c>
      <c r="H9" s="332"/>
      <c r="I9" s="335">
        <v>1979</v>
      </c>
      <c r="J9" s="332"/>
      <c r="K9" s="332"/>
      <c r="L9" s="332"/>
      <c r="M9" s="332"/>
    </row>
    <row r="10" spans="1:16" ht="37.549999999999997" customHeight="1" x14ac:dyDescent="0.25">
      <c r="A10" s="187">
        <v>4</v>
      </c>
      <c r="B10" s="365"/>
      <c r="C10" s="39" t="s">
        <v>21</v>
      </c>
      <c r="D10" s="19" t="s">
        <v>93</v>
      </c>
      <c r="E10" s="339"/>
      <c r="F10" s="351"/>
      <c r="G10" s="351"/>
      <c r="H10" s="334"/>
      <c r="I10" s="337"/>
      <c r="J10" s="334"/>
      <c r="K10" s="334"/>
      <c r="L10" s="334"/>
      <c r="M10" s="334"/>
    </row>
    <row r="11" spans="1:16" ht="33.450000000000003" customHeight="1" x14ac:dyDescent="0.25">
      <c r="A11" s="187">
        <v>5</v>
      </c>
      <c r="B11" s="366"/>
      <c r="C11" s="39" t="s">
        <v>22</v>
      </c>
      <c r="D11" s="19" t="s">
        <v>94</v>
      </c>
      <c r="E11" s="340"/>
      <c r="F11" s="352"/>
      <c r="G11" s="352"/>
      <c r="H11" s="333"/>
      <c r="I11" s="336"/>
      <c r="J11" s="333"/>
      <c r="K11" s="333"/>
      <c r="L11" s="333"/>
      <c r="M11" s="333"/>
    </row>
    <row r="12" spans="1:16" ht="32.6" customHeight="1" x14ac:dyDescent="0.25">
      <c r="A12" s="187">
        <v>6</v>
      </c>
      <c r="B12" s="364" t="s">
        <v>16</v>
      </c>
      <c r="C12" s="7" t="s">
        <v>23</v>
      </c>
      <c r="D12" s="19" t="s">
        <v>95</v>
      </c>
      <c r="E12" s="341" t="s">
        <v>83</v>
      </c>
      <c r="F12" s="350">
        <v>164224</v>
      </c>
      <c r="G12" s="350">
        <v>60762</v>
      </c>
      <c r="H12" s="332"/>
      <c r="I12" s="335">
        <v>1977</v>
      </c>
      <c r="J12" s="332"/>
      <c r="K12" s="332"/>
      <c r="L12" s="332"/>
      <c r="M12" s="332"/>
    </row>
    <row r="13" spans="1:16" ht="32.6" customHeight="1" x14ac:dyDescent="0.25">
      <c r="A13" s="187">
        <v>7</v>
      </c>
      <c r="B13" s="366"/>
      <c r="C13" s="7" t="s">
        <v>24</v>
      </c>
      <c r="D13" s="19" t="s">
        <v>96</v>
      </c>
      <c r="E13" s="342"/>
      <c r="F13" s="352"/>
      <c r="G13" s="352"/>
      <c r="H13" s="333"/>
      <c r="I13" s="336"/>
      <c r="J13" s="333"/>
      <c r="K13" s="333"/>
      <c r="L13" s="333"/>
      <c r="M13" s="333"/>
    </row>
    <row r="14" spans="1:16" ht="36.700000000000003" customHeight="1" x14ac:dyDescent="0.25">
      <c r="A14" s="12">
        <v>8</v>
      </c>
      <c r="B14" s="364" t="s">
        <v>17</v>
      </c>
      <c r="C14" s="7" t="s">
        <v>25</v>
      </c>
      <c r="D14" s="19" t="s">
        <v>97</v>
      </c>
      <c r="E14" s="341" t="s">
        <v>83</v>
      </c>
      <c r="F14" s="350">
        <v>1533382</v>
      </c>
      <c r="G14" s="350">
        <v>567351</v>
      </c>
      <c r="H14" s="332"/>
      <c r="I14" s="335">
        <v>1989</v>
      </c>
      <c r="J14" s="332"/>
      <c r="K14" s="332"/>
      <c r="L14" s="332"/>
      <c r="M14" s="332"/>
    </row>
    <row r="15" spans="1:16" ht="32.6" customHeight="1" x14ac:dyDescent="0.25">
      <c r="A15" s="12">
        <v>9</v>
      </c>
      <c r="B15" s="365"/>
      <c r="C15" s="7" t="s">
        <v>26</v>
      </c>
      <c r="D15" s="19" t="s">
        <v>98</v>
      </c>
      <c r="E15" s="343"/>
      <c r="F15" s="351"/>
      <c r="G15" s="351"/>
      <c r="H15" s="334"/>
      <c r="I15" s="337"/>
      <c r="J15" s="334"/>
      <c r="K15" s="334"/>
      <c r="L15" s="334"/>
      <c r="M15" s="334"/>
    </row>
    <row r="16" spans="1:16" ht="33.450000000000003" customHeight="1" x14ac:dyDescent="0.25">
      <c r="A16" s="12">
        <v>10</v>
      </c>
      <c r="B16" s="366"/>
      <c r="C16" s="7" t="s">
        <v>27</v>
      </c>
      <c r="D16" s="19" t="s">
        <v>99</v>
      </c>
      <c r="E16" s="342"/>
      <c r="F16" s="352"/>
      <c r="G16" s="352"/>
      <c r="H16" s="333"/>
      <c r="I16" s="336"/>
      <c r="J16" s="333"/>
      <c r="K16" s="333"/>
      <c r="L16" s="333"/>
      <c r="M16" s="333"/>
    </row>
    <row r="17" spans="1:13" ht="34" customHeight="1" x14ac:dyDescent="0.25">
      <c r="A17" s="12">
        <v>11</v>
      </c>
      <c r="B17" s="362"/>
      <c r="C17" s="3" t="s">
        <v>81</v>
      </c>
      <c r="D17" s="19" t="s">
        <v>104</v>
      </c>
      <c r="E17" s="332" t="s">
        <v>84</v>
      </c>
      <c r="F17" s="350">
        <v>111454</v>
      </c>
      <c r="G17" s="350">
        <v>62702</v>
      </c>
      <c r="H17" s="332"/>
      <c r="I17" s="332"/>
      <c r="J17" s="332"/>
      <c r="K17" s="332"/>
      <c r="L17" s="332"/>
      <c r="M17" s="332"/>
    </row>
    <row r="18" spans="1:13" ht="34" customHeight="1" x14ac:dyDescent="0.25">
      <c r="A18" s="12">
        <v>12</v>
      </c>
      <c r="B18" s="363"/>
      <c r="C18" s="3" t="s">
        <v>82</v>
      </c>
      <c r="D18" s="19" t="s">
        <v>105</v>
      </c>
      <c r="E18" s="333"/>
      <c r="F18" s="352"/>
      <c r="G18" s="352"/>
      <c r="H18" s="333"/>
      <c r="I18" s="333"/>
      <c r="J18" s="333"/>
      <c r="K18" s="333"/>
      <c r="L18" s="333"/>
      <c r="M18" s="333"/>
    </row>
    <row r="19" spans="1:13" ht="17.5" customHeight="1" x14ac:dyDescent="0.25">
      <c r="A19" s="12"/>
      <c r="B19" s="360" t="s">
        <v>91</v>
      </c>
      <c r="C19" s="327"/>
      <c r="D19" s="45"/>
      <c r="E19" s="45"/>
      <c r="F19" s="46">
        <f>SUM(F7:F18)</f>
        <v>2379697</v>
      </c>
      <c r="G19" s="46">
        <f>SUM(G7:G18)</f>
        <v>901950</v>
      </c>
      <c r="H19" s="45"/>
      <c r="I19" s="45"/>
      <c r="J19" s="45"/>
      <c r="K19" s="45"/>
      <c r="L19" s="45"/>
      <c r="M19" s="45"/>
    </row>
    <row r="20" spans="1:13" x14ac:dyDescent="0.25">
      <c r="A20" s="12"/>
      <c r="B20" s="348" t="s">
        <v>0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9"/>
    </row>
    <row r="21" spans="1:13" ht="65.900000000000006" customHeight="1" x14ac:dyDescent="0.25">
      <c r="A21" s="12">
        <v>13</v>
      </c>
      <c r="B21" s="169" t="s">
        <v>72</v>
      </c>
      <c r="C21" s="3" t="s">
        <v>46</v>
      </c>
      <c r="D21" s="10"/>
      <c r="E21" s="3" t="s">
        <v>90</v>
      </c>
      <c r="F21" s="14">
        <v>155481</v>
      </c>
      <c r="G21" s="14">
        <f t="shared" ref="G21:G27" si="0">F21</f>
        <v>155481</v>
      </c>
      <c r="H21" s="10"/>
      <c r="I21" s="25">
        <v>1972</v>
      </c>
      <c r="J21" s="10"/>
      <c r="K21" s="10"/>
      <c r="L21" s="10"/>
      <c r="M21" s="10"/>
    </row>
    <row r="22" spans="1:13" ht="33.799999999999997" customHeight="1" x14ac:dyDescent="0.25">
      <c r="A22" s="12">
        <v>14</v>
      </c>
      <c r="B22" s="169" t="s">
        <v>73</v>
      </c>
      <c r="C22" s="3" t="s">
        <v>46</v>
      </c>
      <c r="D22" s="10"/>
      <c r="E22" s="3" t="s">
        <v>85</v>
      </c>
      <c r="F22" s="14">
        <v>171235</v>
      </c>
      <c r="G22" s="14">
        <f t="shared" si="0"/>
        <v>171235</v>
      </c>
      <c r="H22" s="10"/>
      <c r="I22" s="25">
        <v>1986</v>
      </c>
      <c r="J22" s="10"/>
      <c r="K22" s="10"/>
      <c r="L22" s="10"/>
      <c r="M22" s="10"/>
    </row>
    <row r="23" spans="1:13" ht="34.5" customHeight="1" x14ac:dyDescent="0.25">
      <c r="A23" s="12">
        <v>15</v>
      </c>
      <c r="B23" s="170" t="s">
        <v>74</v>
      </c>
      <c r="C23" s="3" t="s">
        <v>46</v>
      </c>
      <c r="D23" s="10"/>
      <c r="E23" s="3" t="s">
        <v>85</v>
      </c>
      <c r="F23" s="14">
        <v>171235</v>
      </c>
      <c r="G23" s="14">
        <f t="shared" si="0"/>
        <v>171235</v>
      </c>
      <c r="H23" s="10"/>
      <c r="I23" s="25">
        <v>1986</v>
      </c>
      <c r="J23" s="10"/>
      <c r="K23" s="10"/>
      <c r="L23" s="10"/>
      <c r="M23" s="10"/>
    </row>
    <row r="24" spans="1:13" ht="34.5" customHeight="1" x14ac:dyDescent="0.25">
      <c r="A24" s="12">
        <v>16</v>
      </c>
      <c r="B24" s="170" t="s">
        <v>76</v>
      </c>
      <c r="C24" s="3" t="s">
        <v>46</v>
      </c>
      <c r="D24" s="10"/>
      <c r="E24" s="3" t="s">
        <v>85</v>
      </c>
      <c r="F24" s="14">
        <v>716163</v>
      </c>
      <c r="G24" s="14">
        <f t="shared" si="0"/>
        <v>716163</v>
      </c>
      <c r="H24" s="10"/>
      <c r="I24" s="25">
        <v>1984</v>
      </c>
      <c r="J24" s="10"/>
      <c r="K24" s="10"/>
      <c r="L24" s="10"/>
      <c r="M24" s="10"/>
    </row>
    <row r="25" spans="1:13" ht="35.5" customHeight="1" x14ac:dyDescent="0.25">
      <c r="A25" s="12">
        <v>17</v>
      </c>
      <c r="B25" s="170" t="s">
        <v>77</v>
      </c>
      <c r="C25" s="3" t="s">
        <v>58</v>
      </c>
      <c r="D25" s="10"/>
      <c r="E25" s="3" t="s">
        <v>85</v>
      </c>
      <c r="F25" s="14">
        <v>238000</v>
      </c>
      <c r="G25" s="14">
        <f t="shared" si="0"/>
        <v>238000</v>
      </c>
      <c r="H25" s="10"/>
      <c r="I25" s="25">
        <v>1962</v>
      </c>
      <c r="J25" s="10"/>
      <c r="K25" s="27" t="s">
        <v>87</v>
      </c>
      <c r="L25" s="10"/>
      <c r="M25" s="10"/>
    </row>
    <row r="26" spans="1:13" ht="36" customHeight="1" x14ac:dyDescent="0.25">
      <c r="A26" s="12">
        <v>18</v>
      </c>
      <c r="B26" s="170" t="s">
        <v>78</v>
      </c>
      <c r="C26" s="3" t="s">
        <v>60</v>
      </c>
      <c r="D26" s="10"/>
      <c r="E26" s="3" t="s">
        <v>85</v>
      </c>
      <c r="F26" s="14">
        <v>719618</v>
      </c>
      <c r="G26" s="14">
        <f t="shared" si="0"/>
        <v>719618</v>
      </c>
      <c r="H26" s="10"/>
      <c r="I26" s="25">
        <v>1972</v>
      </c>
      <c r="J26" s="10"/>
      <c r="K26" s="27" t="s">
        <v>87</v>
      </c>
      <c r="L26" s="10"/>
      <c r="M26" s="10"/>
    </row>
    <row r="27" spans="1:13" ht="43.5" x14ac:dyDescent="0.25">
      <c r="A27" s="12">
        <v>19</v>
      </c>
      <c r="B27" s="171" t="s">
        <v>261</v>
      </c>
      <c r="C27" s="3" t="s">
        <v>49</v>
      </c>
      <c r="D27" s="19" t="s">
        <v>260</v>
      </c>
      <c r="E27" s="3" t="s">
        <v>85</v>
      </c>
      <c r="F27" s="14">
        <f>683655-170401.81</f>
        <v>513253.19</v>
      </c>
      <c r="G27" s="14">
        <f t="shared" si="0"/>
        <v>513253.19</v>
      </c>
      <c r="H27" s="10"/>
      <c r="I27" s="137">
        <v>43067</v>
      </c>
      <c r="J27" s="10"/>
      <c r="K27" s="25" t="s">
        <v>262</v>
      </c>
      <c r="L27" s="10"/>
      <c r="M27" s="10"/>
    </row>
    <row r="28" spans="1:13" ht="12.25" customHeight="1" x14ac:dyDescent="0.25">
      <c r="A28" s="12"/>
      <c r="B28" s="360" t="s">
        <v>86</v>
      </c>
      <c r="C28" s="327"/>
      <c r="D28" s="47"/>
      <c r="E28" s="47"/>
      <c r="F28" s="48">
        <f>SUM(F21:F27)</f>
        <v>2684985.19</v>
      </c>
      <c r="G28" s="48">
        <f>SUM(G21:G27)</f>
        <v>2684985.19</v>
      </c>
      <c r="H28" s="43"/>
      <c r="I28" s="43"/>
      <c r="J28" s="43"/>
      <c r="K28" s="43"/>
      <c r="L28" s="43"/>
      <c r="M28" s="43"/>
    </row>
    <row r="29" spans="1:13" x14ac:dyDescent="0.25">
      <c r="A29" s="12"/>
      <c r="B29" s="8" t="s">
        <v>28</v>
      </c>
    </row>
    <row r="30" spans="1:13" ht="39.25" customHeight="1" x14ac:dyDescent="0.25">
      <c r="A30" s="12">
        <v>20</v>
      </c>
      <c r="B30" s="172" t="s">
        <v>32</v>
      </c>
      <c r="C30" s="3" t="s">
        <v>46</v>
      </c>
      <c r="D30" s="10"/>
      <c r="E30" s="10"/>
      <c r="F30" s="14">
        <v>60150</v>
      </c>
      <c r="G30" s="14">
        <f t="shared" ref="G30:G31" si="1">F30</f>
        <v>60150</v>
      </c>
      <c r="H30" s="10"/>
      <c r="I30" s="19">
        <v>2009</v>
      </c>
      <c r="J30" s="10"/>
      <c r="K30" s="10"/>
      <c r="L30" s="10"/>
      <c r="M30" s="10"/>
    </row>
    <row r="31" spans="1:13" ht="37.549999999999997" customHeight="1" x14ac:dyDescent="0.25">
      <c r="A31" s="12">
        <v>21</v>
      </c>
      <c r="B31" s="172" t="s">
        <v>33</v>
      </c>
      <c r="C31" s="3" t="s">
        <v>46</v>
      </c>
      <c r="D31" s="10"/>
      <c r="E31" s="10"/>
      <c r="F31" s="14">
        <v>20050</v>
      </c>
      <c r="G31" s="14">
        <f t="shared" si="1"/>
        <v>20050</v>
      </c>
      <c r="H31" s="10"/>
      <c r="I31" s="19">
        <v>2009</v>
      </c>
      <c r="J31" s="10"/>
      <c r="K31" s="10"/>
      <c r="L31" s="10"/>
      <c r="M31" s="10"/>
    </row>
    <row r="32" spans="1:13" ht="32.6" customHeight="1" x14ac:dyDescent="0.25">
      <c r="A32" s="12">
        <v>22</v>
      </c>
      <c r="B32" s="172" t="s">
        <v>34</v>
      </c>
      <c r="C32" s="3" t="s">
        <v>46</v>
      </c>
      <c r="D32" s="10"/>
      <c r="E32" s="10"/>
      <c r="F32" s="14">
        <v>32175</v>
      </c>
      <c r="G32" s="14">
        <f>F32</f>
        <v>32175</v>
      </c>
      <c r="H32" s="10"/>
      <c r="I32" s="25">
        <v>1967</v>
      </c>
      <c r="J32" s="10"/>
      <c r="K32" s="10"/>
      <c r="L32" s="10"/>
      <c r="M32" s="10"/>
    </row>
    <row r="33" spans="1:13" ht="33.450000000000003" customHeight="1" x14ac:dyDescent="0.25">
      <c r="A33" s="12">
        <v>23</v>
      </c>
      <c r="B33" s="172" t="s">
        <v>35</v>
      </c>
      <c r="C33" s="3" t="s">
        <v>46</v>
      </c>
      <c r="D33" s="10"/>
      <c r="E33" s="10"/>
      <c r="F33" s="14">
        <v>10725</v>
      </c>
      <c r="G33" s="14">
        <f t="shared" ref="G33:G39" si="2">F33</f>
        <v>10725</v>
      </c>
      <c r="H33" s="10"/>
      <c r="I33" s="25">
        <v>1967</v>
      </c>
      <c r="J33" s="10"/>
      <c r="K33" s="10"/>
      <c r="L33" s="10"/>
      <c r="M33" s="10"/>
    </row>
    <row r="34" spans="1:13" ht="31.75" customHeight="1" x14ac:dyDescent="0.25">
      <c r="A34" s="12">
        <v>24</v>
      </c>
      <c r="B34" s="172" t="s">
        <v>36</v>
      </c>
      <c r="C34" s="3" t="s">
        <v>46</v>
      </c>
      <c r="D34" s="10"/>
      <c r="E34" s="10"/>
      <c r="F34" s="14">
        <v>32175</v>
      </c>
      <c r="G34" s="14">
        <f t="shared" si="2"/>
        <v>32175</v>
      </c>
      <c r="H34" s="10"/>
      <c r="I34" s="25">
        <v>1967</v>
      </c>
      <c r="J34" s="10"/>
      <c r="K34" s="10"/>
      <c r="L34" s="10"/>
      <c r="M34" s="10"/>
    </row>
    <row r="35" spans="1:13" ht="31.95" customHeight="1" x14ac:dyDescent="0.25">
      <c r="A35" s="12">
        <v>25</v>
      </c>
      <c r="B35" s="172" t="s">
        <v>37</v>
      </c>
      <c r="C35" s="3" t="s">
        <v>46</v>
      </c>
      <c r="D35" s="10"/>
      <c r="E35" s="10"/>
      <c r="F35" s="14">
        <v>10725</v>
      </c>
      <c r="G35" s="14">
        <f t="shared" si="2"/>
        <v>10725</v>
      </c>
      <c r="H35" s="10"/>
      <c r="I35" s="25">
        <v>1967</v>
      </c>
      <c r="J35" s="10"/>
      <c r="K35" s="10"/>
      <c r="L35" s="10"/>
      <c r="M35" s="10"/>
    </row>
    <row r="36" spans="1:13" ht="31.75" customHeight="1" x14ac:dyDescent="0.25">
      <c r="A36" s="12">
        <v>26</v>
      </c>
      <c r="B36" s="172" t="s">
        <v>38</v>
      </c>
      <c r="C36" s="3" t="s">
        <v>46</v>
      </c>
      <c r="D36" s="10"/>
      <c r="E36" s="10"/>
      <c r="F36" s="14">
        <v>57356.62</v>
      </c>
      <c r="G36" s="14">
        <f t="shared" si="2"/>
        <v>57356.62</v>
      </c>
      <c r="H36" s="10"/>
      <c r="I36" s="19">
        <v>1980</v>
      </c>
      <c r="J36" s="10"/>
      <c r="K36" s="10"/>
      <c r="L36" s="10"/>
      <c r="M36" s="10"/>
    </row>
    <row r="37" spans="1:13" ht="33.799999999999997" customHeight="1" x14ac:dyDescent="0.25">
      <c r="A37" s="12">
        <v>27</v>
      </c>
      <c r="B37" s="172" t="s">
        <v>39</v>
      </c>
      <c r="C37" s="3" t="s">
        <v>46</v>
      </c>
      <c r="D37" s="19"/>
      <c r="E37" s="10"/>
      <c r="F37" s="14">
        <v>19118.88</v>
      </c>
      <c r="G37" s="14">
        <f t="shared" si="2"/>
        <v>19118.88</v>
      </c>
      <c r="H37" s="10"/>
      <c r="I37" s="19">
        <v>1980</v>
      </c>
      <c r="J37" s="10"/>
      <c r="K37" s="10"/>
      <c r="L37" s="10"/>
      <c r="M37" s="10"/>
    </row>
    <row r="38" spans="1:13" ht="34.5" customHeight="1" x14ac:dyDescent="0.25">
      <c r="A38" s="12">
        <v>28</v>
      </c>
      <c r="B38" s="173" t="s">
        <v>138</v>
      </c>
      <c r="C38" s="3" t="s">
        <v>48</v>
      </c>
      <c r="D38" s="10"/>
      <c r="E38" s="10"/>
      <c r="F38" s="14">
        <v>29031.75</v>
      </c>
      <c r="G38" s="14">
        <f t="shared" si="2"/>
        <v>29031.75</v>
      </c>
      <c r="H38" s="10"/>
      <c r="I38" s="19">
        <v>1988</v>
      </c>
      <c r="J38" s="10"/>
      <c r="K38" s="10"/>
      <c r="L38" s="10"/>
      <c r="M38" s="10"/>
    </row>
    <row r="39" spans="1:13" ht="35.5" customHeight="1" x14ac:dyDescent="0.25">
      <c r="A39" s="12">
        <v>29</v>
      </c>
      <c r="B39" s="173" t="s">
        <v>139</v>
      </c>
      <c r="C39" s="3" t="s">
        <v>48</v>
      </c>
      <c r="D39" s="10"/>
      <c r="E39" s="10"/>
      <c r="F39" s="14">
        <v>9677.25</v>
      </c>
      <c r="G39" s="14">
        <f t="shared" si="2"/>
        <v>9677.25</v>
      </c>
      <c r="H39" s="10"/>
      <c r="I39" s="19">
        <v>1988</v>
      </c>
      <c r="J39" s="10"/>
      <c r="K39" s="10"/>
      <c r="L39" s="10"/>
      <c r="M39" s="10"/>
    </row>
    <row r="40" spans="1:13" ht="36" customHeight="1" x14ac:dyDescent="0.25">
      <c r="A40" s="12">
        <v>30</v>
      </c>
      <c r="B40" s="173" t="s">
        <v>42</v>
      </c>
      <c r="C40" s="3" t="s">
        <v>46</v>
      </c>
      <c r="D40" s="10"/>
      <c r="E40" s="10"/>
      <c r="F40" s="14">
        <v>1464827.25</v>
      </c>
      <c r="G40" s="14">
        <v>468744.75</v>
      </c>
      <c r="H40" s="10"/>
      <c r="I40" s="19">
        <v>2006</v>
      </c>
      <c r="J40" s="10"/>
      <c r="K40" s="10"/>
      <c r="L40" s="10"/>
      <c r="M40" s="10"/>
    </row>
    <row r="41" spans="1:13" ht="35.5" customHeight="1" x14ac:dyDescent="0.25">
      <c r="A41" s="12">
        <v>31</v>
      </c>
      <c r="B41" s="174" t="s">
        <v>43</v>
      </c>
      <c r="C41" s="3" t="s">
        <v>46</v>
      </c>
      <c r="D41" s="10"/>
      <c r="E41" s="10"/>
      <c r="F41" s="14">
        <v>488275.75</v>
      </c>
      <c r="G41" s="14">
        <v>156248.25</v>
      </c>
      <c r="H41" s="10"/>
      <c r="I41" s="19">
        <v>2006</v>
      </c>
      <c r="J41" s="10"/>
      <c r="K41" s="10"/>
      <c r="L41" s="10"/>
      <c r="M41" s="10"/>
    </row>
    <row r="42" spans="1:13" ht="35.5" customHeight="1" x14ac:dyDescent="0.25">
      <c r="A42" s="12">
        <v>32</v>
      </c>
      <c r="B42" s="174" t="s">
        <v>44</v>
      </c>
      <c r="C42" s="3" t="s">
        <v>46</v>
      </c>
      <c r="D42" s="10"/>
      <c r="E42" s="10"/>
      <c r="F42" s="14">
        <v>15738288.08</v>
      </c>
      <c r="G42" s="14">
        <v>1259063</v>
      </c>
      <c r="H42" s="10"/>
      <c r="I42" s="19">
        <v>2012</v>
      </c>
      <c r="J42" s="10"/>
      <c r="K42" s="10"/>
      <c r="L42" s="10"/>
      <c r="M42" s="10"/>
    </row>
    <row r="43" spans="1:13" ht="36" customHeight="1" x14ac:dyDescent="0.25">
      <c r="A43" s="12">
        <v>33</v>
      </c>
      <c r="B43" s="175" t="s">
        <v>51</v>
      </c>
      <c r="C43" s="3" t="s">
        <v>49</v>
      </c>
      <c r="D43" s="10"/>
      <c r="E43" s="10"/>
      <c r="F43" s="14">
        <v>15000</v>
      </c>
      <c r="G43" s="14">
        <f t="shared" ref="G43:G50" si="3">F43</f>
        <v>15000</v>
      </c>
      <c r="H43" s="10"/>
      <c r="I43" s="19">
        <v>1953</v>
      </c>
      <c r="J43" s="10"/>
      <c r="K43" s="10"/>
      <c r="L43" s="10"/>
      <c r="M43" s="10"/>
    </row>
    <row r="44" spans="1:13" ht="34.5" customHeight="1" x14ac:dyDescent="0.25">
      <c r="A44" s="12">
        <v>34</v>
      </c>
      <c r="B44" s="173" t="s">
        <v>52</v>
      </c>
      <c r="C44" s="6" t="s">
        <v>57</v>
      </c>
      <c r="D44" s="10"/>
      <c r="E44" s="10"/>
      <c r="F44" s="14">
        <v>15000</v>
      </c>
      <c r="G44" s="14">
        <f t="shared" si="3"/>
        <v>15000</v>
      </c>
      <c r="H44" s="10"/>
      <c r="I44" s="19">
        <v>2005</v>
      </c>
      <c r="J44" s="10"/>
      <c r="K44" s="10"/>
      <c r="L44" s="10"/>
      <c r="M44" s="10"/>
    </row>
    <row r="45" spans="1:13" ht="36" customHeight="1" x14ac:dyDescent="0.25">
      <c r="A45" s="12">
        <v>35</v>
      </c>
      <c r="B45" s="173" t="s">
        <v>53</v>
      </c>
      <c r="C45" s="3" t="s">
        <v>46</v>
      </c>
      <c r="D45" s="10"/>
      <c r="E45" s="10"/>
      <c r="F45" s="14">
        <v>5000</v>
      </c>
      <c r="G45" s="14">
        <f t="shared" si="3"/>
        <v>5000</v>
      </c>
      <c r="H45" s="10"/>
      <c r="I45" s="19">
        <v>2010</v>
      </c>
      <c r="J45" s="10"/>
      <c r="K45" s="10"/>
      <c r="L45" s="10"/>
      <c r="M45" s="10"/>
    </row>
    <row r="46" spans="1:13" ht="40.1" customHeight="1" x14ac:dyDescent="0.25">
      <c r="A46" s="12">
        <v>36</v>
      </c>
      <c r="B46" s="173" t="s">
        <v>54</v>
      </c>
      <c r="C46" s="3" t="s">
        <v>58</v>
      </c>
      <c r="D46" s="10"/>
      <c r="E46" s="10"/>
      <c r="F46" s="10">
        <v>0</v>
      </c>
      <c r="G46" s="10">
        <f t="shared" si="3"/>
        <v>0</v>
      </c>
      <c r="H46" s="10"/>
      <c r="I46" s="19"/>
      <c r="J46" s="10"/>
      <c r="K46" s="10"/>
      <c r="L46" s="10"/>
      <c r="M46" s="10"/>
    </row>
    <row r="47" spans="1:13" ht="36.700000000000003" customHeight="1" x14ac:dyDescent="0.25">
      <c r="A47" s="12">
        <v>37</v>
      </c>
      <c r="B47" s="173" t="s">
        <v>55</v>
      </c>
      <c r="C47" s="3" t="s">
        <v>59</v>
      </c>
      <c r="D47" s="10"/>
      <c r="E47" s="10"/>
      <c r="F47" s="10">
        <v>0</v>
      </c>
      <c r="G47" s="10">
        <f t="shared" si="3"/>
        <v>0</v>
      </c>
      <c r="H47" s="10"/>
      <c r="I47" s="19"/>
      <c r="J47" s="10"/>
      <c r="K47" s="10"/>
      <c r="L47" s="10"/>
      <c r="M47" s="10"/>
    </row>
    <row r="48" spans="1:13" ht="33.799999999999997" customHeight="1" x14ac:dyDescent="0.25">
      <c r="A48" s="12">
        <v>38</v>
      </c>
      <c r="B48" s="176" t="s">
        <v>56</v>
      </c>
      <c r="C48" s="3" t="s">
        <v>60</v>
      </c>
      <c r="D48" s="10"/>
      <c r="E48" s="10"/>
      <c r="F48" s="10">
        <v>0</v>
      </c>
      <c r="G48" s="10">
        <f t="shared" si="3"/>
        <v>0</v>
      </c>
      <c r="H48" s="10"/>
      <c r="I48" s="19"/>
      <c r="J48" s="10"/>
      <c r="K48" s="10"/>
      <c r="L48" s="10"/>
      <c r="M48" s="10"/>
    </row>
    <row r="49" spans="1:17" ht="58.75" customHeight="1" x14ac:dyDescent="0.25">
      <c r="A49" s="12">
        <v>39</v>
      </c>
      <c r="B49" s="177" t="s">
        <v>61</v>
      </c>
      <c r="C49" s="3" t="s">
        <v>46</v>
      </c>
      <c r="D49" s="10"/>
      <c r="E49" s="3" t="s">
        <v>88</v>
      </c>
      <c r="F49" s="12">
        <v>83780</v>
      </c>
      <c r="G49" s="13">
        <f t="shared" si="3"/>
        <v>83780</v>
      </c>
      <c r="H49" s="10"/>
      <c r="I49" s="19">
        <v>2010</v>
      </c>
      <c r="J49" s="10"/>
      <c r="K49" s="153" t="s">
        <v>89</v>
      </c>
      <c r="L49" s="10"/>
      <c r="M49" s="10"/>
    </row>
    <row r="50" spans="1:17" ht="33.799999999999997" customHeight="1" x14ac:dyDescent="0.25">
      <c r="A50" s="12">
        <v>40</v>
      </c>
      <c r="B50" s="171" t="s">
        <v>270</v>
      </c>
      <c r="C50" s="3" t="s">
        <v>62</v>
      </c>
      <c r="D50" s="19" t="s">
        <v>268</v>
      </c>
      <c r="E50" s="10"/>
      <c r="F50" s="12">
        <v>302671.48</v>
      </c>
      <c r="G50" s="13">
        <f t="shared" si="3"/>
        <v>302671.48</v>
      </c>
      <c r="H50" s="10"/>
      <c r="I50" s="19">
        <v>2012</v>
      </c>
      <c r="J50" s="10"/>
      <c r="K50" s="25" t="s">
        <v>269</v>
      </c>
      <c r="L50" s="10"/>
      <c r="M50" s="10"/>
    </row>
    <row r="51" spans="1:17" ht="35.5" customHeight="1" x14ac:dyDescent="0.25">
      <c r="A51" s="12">
        <v>41</v>
      </c>
      <c r="B51" s="174" t="s">
        <v>30</v>
      </c>
      <c r="C51" s="55" t="s">
        <v>161</v>
      </c>
      <c r="D51" s="12"/>
      <c r="E51" s="12"/>
      <c r="F51" s="14">
        <v>1576872</v>
      </c>
      <c r="G51" s="14">
        <v>1576872</v>
      </c>
      <c r="H51" s="12"/>
      <c r="I51" s="19">
        <v>1981</v>
      </c>
      <c r="J51" s="10"/>
      <c r="K51" s="10"/>
      <c r="L51" s="10"/>
      <c r="M51" s="10"/>
    </row>
    <row r="52" spans="1:17" ht="36" customHeight="1" x14ac:dyDescent="0.25">
      <c r="A52" s="12">
        <v>42</v>
      </c>
      <c r="B52" s="174" t="s">
        <v>31</v>
      </c>
      <c r="C52" s="55" t="s">
        <v>161</v>
      </c>
      <c r="D52" s="12"/>
      <c r="E52" s="12"/>
      <c r="F52" s="14">
        <v>1481465</v>
      </c>
      <c r="G52" s="14">
        <v>1481465</v>
      </c>
      <c r="H52" s="12"/>
      <c r="I52" s="186">
        <v>1976</v>
      </c>
      <c r="J52" s="10"/>
      <c r="K52" s="10"/>
      <c r="L52" s="10"/>
      <c r="M52" s="10"/>
    </row>
    <row r="53" spans="1:17" ht="32.6" customHeight="1" x14ac:dyDescent="0.25">
      <c r="A53" s="12">
        <v>43</v>
      </c>
      <c r="B53" s="178" t="s">
        <v>162</v>
      </c>
      <c r="C53" s="96" t="s">
        <v>231</v>
      </c>
      <c r="D53" s="128" t="s">
        <v>242</v>
      </c>
      <c r="E53" s="12"/>
      <c r="F53" s="133">
        <v>2055302</v>
      </c>
      <c r="G53" s="14">
        <v>0</v>
      </c>
      <c r="H53" s="12"/>
      <c r="I53" s="131">
        <v>43066</v>
      </c>
      <c r="J53" s="10"/>
      <c r="K53" s="25" t="s">
        <v>248</v>
      </c>
      <c r="L53" s="10"/>
      <c r="M53" s="10"/>
      <c r="N53" s="119"/>
    </row>
    <row r="54" spans="1:17" ht="24.8" customHeight="1" x14ac:dyDescent="0.25">
      <c r="A54" s="12">
        <v>44</v>
      </c>
      <c r="B54" s="178" t="s">
        <v>162</v>
      </c>
      <c r="C54" s="96" t="s">
        <v>163</v>
      </c>
      <c r="D54" s="128" t="s">
        <v>244</v>
      </c>
      <c r="E54" s="12"/>
      <c r="F54" s="133">
        <v>901939</v>
      </c>
      <c r="G54" s="14">
        <v>0</v>
      </c>
      <c r="H54" s="12"/>
      <c r="I54" s="131">
        <v>43061</v>
      </c>
      <c r="J54" s="10"/>
      <c r="K54" s="25" t="s">
        <v>246</v>
      </c>
      <c r="L54" s="10"/>
      <c r="M54" s="10"/>
      <c r="N54" s="119"/>
    </row>
    <row r="55" spans="1:17" ht="33.450000000000003" customHeight="1" x14ac:dyDescent="0.25">
      <c r="A55" s="12">
        <v>45</v>
      </c>
      <c r="B55" s="178" t="s">
        <v>162</v>
      </c>
      <c r="C55" s="96" t="s">
        <v>165</v>
      </c>
      <c r="D55" s="128" t="s">
        <v>266</v>
      </c>
      <c r="E55" s="12"/>
      <c r="F55" s="133">
        <v>450626</v>
      </c>
      <c r="G55" s="14">
        <v>0</v>
      </c>
      <c r="H55" s="12"/>
      <c r="I55" s="131">
        <v>43087</v>
      </c>
      <c r="J55" s="132"/>
      <c r="K55" s="186" t="s">
        <v>267</v>
      </c>
      <c r="L55" s="10"/>
      <c r="M55" s="10"/>
      <c r="N55" s="130"/>
      <c r="Q55" s="133"/>
    </row>
    <row r="56" spans="1:17" ht="36" customHeight="1" x14ac:dyDescent="0.25">
      <c r="A56" s="12">
        <v>46</v>
      </c>
      <c r="B56" s="178" t="s">
        <v>162</v>
      </c>
      <c r="C56" s="96" t="s">
        <v>166</v>
      </c>
      <c r="D56" s="128" t="s">
        <v>245</v>
      </c>
      <c r="E56" s="12"/>
      <c r="F56" s="133">
        <v>532507</v>
      </c>
      <c r="G56" s="14">
        <v>0</v>
      </c>
      <c r="H56" s="12"/>
      <c r="I56" s="131">
        <v>43061</v>
      </c>
      <c r="J56" s="10"/>
      <c r="K56" s="25" t="s">
        <v>246</v>
      </c>
      <c r="L56" s="10"/>
      <c r="M56" s="10"/>
      <c r="N56" s="133"/>
    </row>
    <row r="57" spans="1:17" ht="28.55" customHeight="1" x14ac:dyDescent="0.25">
      <c r="A57" s="12">
        <v>47</v>
      </c>
      <c r="B57" s="178" t="s">
        <v>162</v>
      </c>
      <c r="C57" s="96" t="s">
        <v>167</v>
      </c>
      <c r="D57" s="128" t="s">
        <v>273</v>
      </c>
      <c r="E57" s="12"/>
      <c r="F57" s="14">
        <v>0</v>
      </c>
      <c r="G57" s="14">
        <v>0</v>
      </c>
      <c r="H57" s="12"/>
      <c r="I57" s="186"/>
      <c r="J57" s="10"/>
      <c r="K57" s="10"/>
      <c r="L57" s="10"/>
      <c r="M57" s="10"/>
      <c r="N57" s="130"/>
    </row>
    <row r="58" spans="1:17" ht="30.75" customHeight="1" x14ac:dyDescent="0.25">
      <c r="A58" s="12">
        <v>48</v>
      </c>
      <c r="B58" s="178" t="s">
        <v>162</v>
      </c>
      <c r="C58" s="96" t="s">
        <v>168</v>
      </c>
      <c r="D58" s="12"/>
      <c r="E58" s="12"/>
      <c r="F58" s="14">
        <v>0</v>
      </c>
      <c r="G58" s="14">
        <v>0</v>
      </c>
      <c r="H58" s="12"/>
      <c r="I58" s="186"/>
      <c r="J58" s="10"/>
      <c r="K58" s="10"/>
      <c r="L58" s="10"/>
      <c r="M58" s="10"/>
      <c r="N58" s="130"/>
      <c r="Q58" s="133">
        <v>2159053</v>
      </c>
    </row>
    <row r="59" spans="1:17" ht="34" customHeight="1" x14ac:dyDescent="0.25">
      <c r="A59" s="12">
        <v>19</v>
      </c>
      <c r="B59" s="178" t="s">
        <v>162</v>
      </c>
      <c r="C59" s="96" t="s">
        <v>170</v>
      </c>
      <c r="D59" s="19" t="s">
        <v>276</v>
      </c>
      <c r="E59" s="12"/>
      <c r="F59" s="144">
        <v>545619</v>
      </c>
      <c r="G59" s="14">
        <v>0</v>
      </c>
      <c r="H59" s="12"/>
      <c r="I59" s="186"/>
      <c r="J59" s="10"/>
      <c r="K59" s="186" t="s">
        <v>246</v>
      </c>
      <c r="L59" s="10"/>
      <c r="M59" s="10"/>
      <c r="N59" s="130"/>
      <c r="Q59" s="133"/>
    </row>
    <row r="60" spans="1:17" ht="25.5" customHeight="1" x14ac:dyDescent="0.25">
      <c r="A60" s="12">
        <v>50</v>
      </c>
      <c r="B60" s="178" t="s">
        <v>162</v>
      </c>
      <c r="C60" s="96" t="s">
        <v>172</v>
      </c>
      <c r="D60" s="128" t="s">
        <v>272</v>
      </c>
      <c r="E60" s="12"/>
      <c r="F60" s="14">
        <v>0</v>
      </c>
      <c r="G60" s="14">
        <v>0</v>
      </c>
      <c r="H60" s="12"/>
      <c r="I60" s="186"/>
      <c r="J60" s="10"/>
      <c r="K60" s="10"/>
      <c r="L60" s="10"/>
      <c r="M60" s="10"/>
      <c r="N60" s="129"/>
      <c r="Q60" s="135"/>
    </row>
    <row r="61" spans="1:17" ht="26.5" customHeight="1" x14ac:dyDescent="0.25">
      <c r="A61" s="12">
        <v>51</v>
      </c>
      <c r="B61" s="178" t="s">
        <v>162</v>
      </c>
      <c r="C61" s="96" t="s">
        <v>173</v>
      </c>
      <c r="D61" s="12"/>
      <c r="E61" s="12"/>
      <c r="F61" s="14">
        <v>0</v>
      </c>
      <c r="G61" s="14">
        <v>0</v>
      </c>
      <c r="H61" s="12"/>
      <c r="I61" s="186"/>
      <c r="J61" s="10"/>
      <c r="K61" s="10"/>
      <c r="L61" s="10"/>
      <c r="M61" s="10"/>
      <c r="N61" s="130"/>
      <c r="Q61" s="133">
        <v>3700689</v>
      </c>
    </row>
    <row r="62" spans="1:17" ht="35.5" customHeight="1" x14ac:dyDescent="0.25">
      <c r="A62" s="12">
        <v>52</v>
      </c>
      <c r="B62" s="178" t="s">
        <v>162</v>
      </c>
      <c r="C62" s="96" t="s">
        <v>174</v>
      </c>
      <c r="D62" s="128" t="s">
        <v>249</v>
      </c>
      <c r="E62" s="12"/>
      <c r="F62" s="133">
        <v>1129175</v>
      </c>
      <c r="G62" s="14">
        <v>0</v>
      </c>
      <c r="H62" s="12"/>
      <c r="I62" s="131">
        <v>43066</v>
      </c>
      <c r="J62" s="132"/>
      <c r="K62" s="186" t="s">
        <v>248</v>
      </c>
      <c r="L62" s="10"/>
      <c r="M62" s="10"/>
      <c r="N62" s="119"/>
    </row>
    <row r="63" spans="1:17" ht="33.799999999999997" customHeight="1" x14ac:dyDescent="0.25">
      <c r="A63" s="12">
        <v>53</v>
      </c>
      <c r="B63" s="178" t="s">
        <v>162</v>
      </c>
      <c r="C63" s="96" t="s">
        <v>175</v>
      </c>
      <c r="D63" s="128" t="s">
        <v>251</v>
      </c>
      <c r="E63" s="12"/>
      <c r="F63" s="133">
        <v>1512356</v>
      </c>
      <c r="G63" s="14">
        <v>0</v>
      </c>
      <c r="H63" s="12"/>
      <c r="I63" s="131">
        <v>43066</v>
      </c>
      <c r="J63" s="132"/>
      <c r="K63" s="186" t="s">
        <v>248</v>
      </c>
      <c r="L63" s="10"/>
      <c r="M63" s="10"/>
      <c r="N63" s="119"/>
    </row>
    <row r="64" spans="1:17" ht="31.95" customHeight="1" x14ac:dyDescent="0.25">
      <c r="A64" s="12">
        <v>54</v>
      </c>
      <c r="B64" s="178" t="s">
        <v>162</v>
      </c>
      <c r="C64" s="96" t="s">
        <v>176</v>
      </c>
      <c r="D64" s="128" t="s">
        <v>250</v>
      </c>
      <c r="E64" s="12"/>
      <c r="F64" s="133">
        <v>995507</v>
      </c>
      <c r="G64" s="14">
        <v>0</v>
      </c>
      <c r="H64" s="12"/>
      <c r="I64" s="131">
        <v>43066</v>
      </c>
      <c r="J64" s="132"/>
      <c r="K64" s="186" t="s">
        <v>248</v>
      </c>
      <c r="L64" s="10"/>
      <c r="M64" s="10"/>
      <c r="N64" s="119"/>
    </row>
    <row r="65" spans="1:17" ht="33.799999999999997" customHeight="1" x14ac:dyDescent="0.25">
      <c r="A65" s="12">
        <v>55</v>
      </c>
      <c r="B65" s="178" t="s">
        <v>162</v>
      </c>
      <c r="C65" s="96" t="s">
        <v>177</v>
      </c>
      <c r="D65" s="128" t="s">
        <v>247</v>
      </c>
      <c r="E65" s="12"/>
      <c r="F65" s="133">
        <v>1498352</v>
      </c>
      <c r="G65" s="14">
        <v>0</v>
      </c>
      <c r="H65" s="12"/>
      <c r="I65" s="131">
        <v>43061</v>
      </c>
      <c r="J65" s="132"/>
      <c r="K65" s="186" t="s">
        <v>246</v>
      </c>
      <c r="L65" s="10"/>
      <c r="M65" s="10"/>
      <c r="N65" s="119"/>
    </row>
    <row r="66" spans="1:17" ht="25.5" customHeight="1" x14ac:dyDescent="0.25">
      <c r="A66" s="12">
        <v>56</v>
      </c>
      <c r="B66" s="178" t="s">
        <v>162</v>
      </c>
      <c r="C66" s="96" t="s">
        <v>178</v>
      </c>
      <c r="D66" s="12"/>
      <c r="E66" s="12"/>
      <c r="F66" s="14">
        <v>0</v>
      </c>
      <c r="G66" s="14">
        <v>0</v>
      </c>
      <c r="H66" s="12"/>
      <c r="I66" s="186"/>
      <c r="J66" s="10"/>
      <c r="K66" s="10"/>
      <c r="L66" s="10"/>
      <c r="M66" s="10"/>
      <c r="N66" s="130"/>
      <c r="Q66" s="133">
        <v>11382769</v>
      </c>
    </row>
    <row r="67" spans="1:17" ht="27.2" x14ac:dyDescent="0.25">
      <c r="A67" s="12">
        <v>57</v>
      </c>
      <c r="B67" s="178" t="s">
        <v>162</v>
      </c>
      <c r="C67" s="96" t="s">
        <v>179</v>
      </c>
      <c r="D67" s="12"/>
      <c r="E67" s="12"/>
      <c r="F67" s="14">
        <v>0</v>
      </c>
      <c r="G67" s="14">
        <v>0</v>
      </c>
      <c r="H67" s="12"/>
      <c r="I67" s="186"/>
      <c r="J67" s="10"/>
      <c r="K67" s="10"/>
      <c r="L67" s="10"/>
      <c r="M67" s="10"/>
      <c r="N67" s="130"/>
      <c r="Q67" s="133">
        <v>11382769</v>
      </c>
    </row>
    <row r="68" spans="1:17" ht="27.2" x14ac:dyDescent="0.25">
      <c r="A68" s="12">
        <v>58</v>
      </c>
      <c r="B68" s="178" t="s">
        <v>162</v>
      </c>
      <c r="C68" s="96" t="s">
        <v>180</v>
      </c>
      <c r="D68" s="12"/>
      <c r="E68" s="12"/>
      <c r="F68" s="14">
        <v>0</v>
      </c>
      <c r="G68" s="14">
        <v>0</v>
      </c>
      <c r="H68" s="12"/>
      <c r="I68" s="186"/>
      <c r="J68" s="10"/>
      <c r="K68" s="10"/>
      <c r="L68" s="10"/>
      <c r="M68" s="10"/>
      <c r="N68" s="130"/>
      <c r="Q68" s="133">
        <v>11382769</v>
      </c>
    </row>
    <row r="69" spans="1:17" ht="21.75" x14ac:dyDescent="0.25">
      <c r="A69" s="12">
        <v>59</v>
      </c>
      <c r="B69" s="179" t="s">
        <v>232</v>
      </c>
      <c r="C69" s="332" t="s">
        <v>233</v>
      </c>
      <c r="D69" s="60"/>
      <c r="E69" s="60"/>
      <c r="F69" s="64">
        <v>35000</v>
      </c>
      <c r="G69" s="14">
        <f t="shared" ref="G69:G77" si="4">F69</f>
        <v>35000</v>
      </c>
      <c r="H69" s="60"/>
      <c r="I69" s="357">
        <v>2017</v>
      </c>
      <c r="J69" s="60"/>
      <c r="K69" s="332" t="s">
        <v>234</v>
      </c>
      <c r="L69" s="10"/>
      <c r="M69" s="10"/>
      <c r="N69" s="130"/>
      <c r="Q69" s="151"/>
    </row>
    <row r="70" spans="1:17" x14ac:dyDescent="0.25">
      <c r="A70" s="12">
        <v>60</v>
      </c>
      <c r="B70" s="180" t="s">
        <v>235</v>
      </c>
      <c r="C70" s="334"/>
      <c r="D70" s="60"/>
      <c r="E70" s="60"/>
      <c r="F70" s="64">
        <v>20000</v>
      </c>
      <c r="G70" s="14">
        <f t="shared" si="4"/>
        <v>20000</v>
      </c>
      <c r="H70" s="60"/>
      <c r="I70" s="358"/>
      <c r="J70" s="60"/>
      <c r="K70" s="334"/>
      <c r="L70" s="10"/>
      <c r="M70" s="10"/>
      <c r="N70" s="130"/>
      <c r="Q70" s="151"/>
    </row>
    <row r="71" spans="1:17" x14ac:dyDescent="0.25">
      <c r="A71" s="12">
        <v>61</v>
      </c>
      <c r="B71" s="180" t="s">
        <v>236</v>
      </c>
      <c r="C71" s="334"/>
      <c r="D71" s="60"/>
      <c r="E71" s="60"/>
      <c r="F71" s="64">
        <v>13000</v>
      </c>
      <c r="G71" s="14">
        <f t="shared" si="4"/>
        <v>13000</v>
      </c>
      <c r="H71" s="60"/>
      <c r="I71" s="358"/>
      <c r="J71" s="60"/>
      <c r="K71" s="334"/>
      <c r="L71" s="10"/>
      <c r="M71" s="10"/>
      <c r="N71" s="130"/>
      <c r="Q71" s="151"/>
    </row>
    <row r="72" spans="1:17" x14ac:dyDescent="0.25">
      <c r="A72" s="12">
        <v>62</v>
      </c>
      <c r="B72" s="180" t="s">
        <v>237</v>
      </c>
      <c r="C72" s="334"/>
      <c r="D72" s="60"/>
      <c r="E72" s="60"/>
      <c r="F72" s="64">
        <v>20000</v>
      </c>
      <c r="G72" s="14">
        <f t="shared" si="4"/>
        <v>20000</v>
      </c>
      <c r="H72" s="60"/>
      <c r="I72" s="358"/>
      <c r="J72" s="60"/>
      <c r="K72" s="334"/>
      <c r="L72" s="10"/>
      <c r="M72" s="10"/>
      <c r="N72" s="130"/>
      <c r="Q72" s="151"/>
    </row>
    <row r="73" spans="1:17" x14ac:dyDescent="0.25">
      <c r="A73" s="12">
        <v>63</v>
      </c>
      <c r="B73" s="180" t="s">
        <v>238</v>
      </c>
      <c r="C73" s="334"/>
      <c r="D73" s="60"/>
      <c r="E73" s="60"/>
      <c r="F73" s="64">
        <v>19800</v>
      </c>
      <c r="G73" s="14">
        <f t="shared" si="4"/>
        <v>19800</v>
      </c>
      <c r="H73" s="60"/>
      <c r="I73" s="358"/>
      <c r="J73" s="60"/>
      <c r="K73" s="334"/>
      <c r="L73" s="10"/>
      <c r="M73" s="10"/>
      <c r="N73" s="130"/>
      <c r="Q73" s="151"/>
    </row>
    <row r="74" spans="1:17" ht="22.45" x14ac:dyDescent="0.25">
      <c r="A74" s="12">
        <v>64</v>
      </c>
      <c r="B74" s="180" t="s">
        <v>239</v>
      </c>
      <c r="C74" s="334"/>
      <c r="D74" s="60"/>
      <c r="E74" s="60"/>
      <c r="F74" s="64">
        <v>33000</v>
      </c>
      <c r="G74" s="14">
        <f t="shared" si="4"/>
        <v>33000</v>
      </c>
      <c r="H74" s="60"/>
      <c r="I74" s="358"/>
      <c r="J74" s="60"/>
      <c r="K74" s="334"/>
      <c r="L74" s="10"/>
      <c r="M74" s="10"/>
      <c r="N74" s="130"/>
      <c r="Q74" s="151"/>
    </row>
    <row r="75" spans="1:17" ht="33.299999999999997" x14ac:dyDescent="0.25">
      <c r="A75" s="12">
        <v>65</v>
      </c>
      <c r="B75" s="180" t="s">
        <v>240</v>
      </c>
      <c r="C75" s="334"/>
      <c r="D75" s="60"/>
      <c r="E75" s="60"/>
      <c r="F75" s="64">
        <v>45600</v>
      </c>
      <c r="G75" s="14">
        <f t="shared" si="4"/>
        <v>45600</v>
      </c>
      <c r="H75" s="60"/>
      <c r="I75" s="358"/>
      <c r="J75" s="60"/>
      <c r="K75" s="334"/>
      <c r="L75" s="10"/>
      <c r="M75" s="10"/>
      <c r="N75" s="130"/>
      <c r="Q75" s="151"/>
    </row>
    <row r="76" spans="1:17" x14ac:dyDescent="0.25">
      <c r="A76" s="12">
        <v>66</v>
      </c>
      <c r="B76" s="180" t="s">
        <v>241</v>
      </c>
      <c r="C76" s="333"/>
      <c r="D76" s="60"/>
      <c r="E76" s="60"/>
      <c r="F76" s="64">
        <v>13500</v>
      </c>
      <c r="G76" s="14">
        <f t="shared" si="4"/>
        <v>13500</v>
      </c>
      <c r="H76" s="60"/>
      <c r="I76" s="359"/>
      <c r="J76" s="60"/>
      <c r="K76" s="333"/>
      <c r="L76" s="10"/>
      <c r="M76" s="10"/>
      <c r="N76" s="130"/>
      <c r="Q76" s="151"/>
    </row>
    <row r="77" spans="1:17" ht="32.950000000000003" customHeight="1" x14ac:dyDescent="0.25">
      <c r="A77" s="12">
        <v>67</v>
      </c>
      <c r="B77" s="179" t="s">
        <v>237</v>
      </c>
      <c r="C77" s="186" t="s">
        <v>233</v>
      </c>
      <c r="D77" s="60"/>
      <c r="E77" s="60"/>
      <c r="F77" s="64">
        <v>20000</v>
      </c>
      <c r="G77" s="14">
        <f t="shared" si="4"/>
        <v>20000</v>
      </c>
      <c r="H77" s="60"/>
      <c r="I77" s="145"/>
      <c r="J77" s="60"/>
      <c r="K77" s="186"/>
      <c r="L77" s="10"/>
      <c r="M77" s="10"/>
      <c r="N77" s="130"/>
      <c r="Q77" s="151"/>
    </row>
    <row r="78" spans="1:17" x14ac:dyDescent="0.25">
      <c r="A78" s="12"/>
      <c r="B78" s="360" t="s">
        <v>109</v>
      </c>
      <c r="C78" s="327"/>
      <c r="D78" s="47"/>
      <c r="E78" s="47"/>
      <c r="F78" s="44">
        <f>SUM(F30:F77)</f>
        <v>31293647.059999999</v>
      </c>
      <c r="G78" s="44">
        <f>SUM(G30:G77)</f>
        <v>5864928.9800000004</v>
      </c>
      <c r="H78" s="51"/>
      <c r="I78" s="51"/>
      <c r="J78" s="51"/>
      <c r="K78" s="51"/>
      <c r="L78" s="51"/>
      <c r="M78" s="51"/>
      <c r="N78" s="44">
        <f>SUM(N30:N68)</f>
        <v>0</v>
      </c>
      <c r="O78" s="44">
        <f>SUM(O30:O68)</f>
        <v>0</v>
      </c>
      <c r="P78" s="44">
        <f>SUM(P30:P68)</f>
        <v>0</v>
      </c>
    </row>
    <row r="79" spans="1:17" x14ac:dyDescent="0.25">
      <c r="A79" s="12"/>
      <c r="B79" s="181" t="s">
        <v>108</v>
      </c>
      <c r="C79" s="73"/>
      <c r="D79" s="73"/>
      <c r="E79" s="73"/>
      <c r="F79" s="76">
        <f>F19+F28+F78</f>
        <v>36358329.25</v>
      </c>
      <c r="G79" s="76">
        <f>G19+G28+G78</f>
        <v>9451864.1699999999</v>
      </c>
      <c r="H79" s="74"/>
      <c r="I79" s="73"/>
      <c r="J79" s="73"/>
      <c r="K79" s="73"/>
      <c r="L79" s="73"/>
      <c r="M79" s="75"/>
      <c r="N79" s="76">
        <f>N19+N28+N78</f>
        <v>0</v>
      </c>
      <c r="O79" s="76">
        <f>O19+O28+O78</f>
        <v>0</v>
      </c>
      <c r="P79" s="76">
        <f>P19+P28+P78</f>
        <v>0</v>
      </c>
    </row>
    <row r="80" spans="1:17" x14ac:dyDescent="0.25">
      <c r="A80" s="12"/>
      <c r="B80" s="53" t="s">
        <v>79</v>
      </c>
    </row>
    <row r="81" spans="1:13" ht="43.5" customHeight="1" x14ac:dyDescent="0.25">
      <c r="A81" s="12">
        <v>68</v>
      </c>
      <c r="B81" s="182" t="s">
        <v>132</v>
      </c>
      <c r="C81" s="3" t="s">
        <v>46</v>
      </c>
      <c r="D81" s="10"/>
      <c r="E81" s="10"/>
      <c r="F81" s="31">
        <v>34200</v>
      </c>
      <c r="G81" s="14">
        <f t="shared" ref="G81:G82" si="5">F81</f>
        <v>34200</v>
      </c>
      <c r="H81" s="10"/>
      <c r="I81" s="19">
        <v>2005</v>
      </c>
      <c r="J81" s="10"/>
      <c r="K81" s="3" t="s">
        <v>87</v>
      </c>
      <c r="L81" s="10"/>
      <c r="M81" s="10"/>
    </row>
    <row r="82" spans="1:13" ht="36.700000000000003" customHeight="1" x14ac:dyDescent="0.25">
      <c r="A82" s="12">
        <v>69</v>
      </c>
      <c r="B82" s="182" t="s">
        <v>133</v>
      </c>
      <c r="C82" s="3" t="s">
        <v>46</v>
      </c>
      <c r="D82" s="10"/>
      <c r="E82" s="10"/>
      <c r="F82" s="32">
        <v>27140</v>
      </c>
      <c r="G82" s="14">
        <f t="shared" si="5"/>
        <v>27140</v>
      </c>
      <c r="H82" s="10"/>
      <c r="I82" s="19">
        <v>2012</v>
      </c>
      <c r="J82" s="10"/>
      <c r="K82" s="10"/>
      <c r="L82" s="10"/>
      <c r="M82" s="10"/>
    </row>
    <row r="83" spans="1:13" x14ac:dyDescent="0.25">
      <c r="A83" s="12">
        <v>70</v>
      </c>
      <c r="B83" s="361" t="s">
        <v>107</v>
      </c>
      <c r="C83" s="361"/>
      <c r="D83" s="54"/>
      <c r="E83" s="54"/>
      <c r="F83" s="146">
        <f>SUM(F81:F82)</f>
        <v>61340</v>
      </c>
      <c r="G83" s="146">
        <f>SUM(G81:G82)</f>
        <v>61340</v>
      </c>
      <c r="H83" s="147"/>
      <c r="I83" s="54"/>
      <c r="J83" s="54"/>
      <c r="K83" s="54"/>
      <c r="L83" s="54"/>
      <c r="M83" s="54"/>
    </row>
    <row r="84" spans="1:13" ht="33.799999999999997" customHeight="1" x14ac:dyDescent="0.25">
      <c r="A84" s="12">
        <v>71</v>
      </c>
      <c r="B84" s="183" t="s">
        <v>113</v>
      </c>
      <c r="C84" s="3" t="s">
        <v>46</v>
      </c>
      <c r="D84" s="11"/>
      <c r="E84" s="11"/>
      <c r="F84" s="14">
        <v>77800</v>
      </c>
      <c r="G84" s="14">
        <f>F84</f>
        <v>77800</v>
      </c>
      <c r="H84" s="11"/>
      <c r="I84" s="19">
        <v>2007</v>
      </c>
      <c r="J84" s="11"/>
      <c r="K84" s="11"/>
      <c r="L84" s="11"/>
      <c r="M84" s="11"/>
    </row>
    <row r="85" spans="1:13" ht="33.799999999999997" customHeight="1" x14ac:dyDescent="0.25">
      <c r="A85" s="12">
        <v>72</v>
      </c>
      <c r="B85" s="183" t="s">
        <v>114</v>
      </c>
      <c r="C85" s="3" t="s">
        <v>46</v>
      </c>
      <c r="D85" s="11"/>
      <c r="E85" s="11"/>
      <c r="F85" s="14">
        <v>35000</v>
      </c>
      <c r="G85" s="14">
        <f t="shared" ref="G85:G95" si="6">F85</f>
        <v>35000</v>
      </c>
      <c r="H85" s="11"/>
      <c r="I85" s="19">
        <v>2007</v>
      </c>
      <c r="J85" s="11"/>
      <c r="K85" s="11"/>
      <c r="L85" s="11"/>
      <c r="M85" s="11"/>
    </row>
    <row r="86" spans="1:13" ht="32.950000000000003" customHeight="1" x14ac:dyDescent="0.25">
      <c r="A86" s="12">
        <v>73</v>
      </c>
      <c r="B86" s="184" t="s">
        <v>115</v>
      </c>
      <c r="C86" s="3" t="s">
        <v>46</v>
      </c>
      <c r="D86" s="12"/>
      <c r="E86" s="12"/>
      <c r="F86" s="14">
        <v>26047</v>
      </c>
      <c r="G86" s="14">
        <f t="shared" si="6"/>
        <v>26047</v>
      </c>
      <c r="H86" s="12"/>
      <c r="I86" s="19">
        <v>2013</v>
      </c>
      <c r="J86" s="12"/>
      <c r="K86" s="12"/>
      <c r="L86" s="12"/>
      <c r="M86" s="12"/>
    </row>
    <row r="87" spans="1:13" ht="33.799999999999997" customHeight="1" x14ac:dyDescent="0.25">
      <c r="A87" s="12">
        <v>74</v>
      </c>
      <c r="B87" s="184" t="s">
        <v>116</v>
      </c>
      <c r="C87" s="3" t="s">
        <v>46</v>
      </c>
      <c r="D87" s="12"/>
      <c r="E87" s="12"/>
      <c r="F87" s="14">
        <v>26700</v>
      </c>
      <c r="G87" s="14">
        <f t="shared" si="6"/>
        <v>26700</v>
      </c>
      <c r="H87" s="12"/>
      <c r="I87" s="19">
        <v>2014</v>
      </c>
      <c r="J87" s="12"/>
      <c r="K87" s="12"/>
      <c r="L87" s="12"/>
      <c r="M87" s="12"/>
    </row>
    <row r="88" spans="1:13" ht="33.799999999999997" customHeight="1" x14ac:dyDescent="0.25">
      <c r="A88" s="12">
        <v>75</v>
      </c>
      <c r="B88" s="184" t="s">
        <v>117</v>
      </c>
      <c r="C88" s="3" t="s">
        <v>46</v>
      </c>
      <c r="D88" s="12"/>
      <c r="E88" s="12"/>
      <c r="F88" s="14">
        <v>26699.99</v>
      </c>
      <c r="G88" s="14">
        <f t="shared" si="6"/>
        <v>26699.99</v>
      </c>
      <c r="H88" s="12"/>
      <c r="I88" s="19">
        <v>2014</v>
      </c>
      <c r="J88" s="12"/>
      <c r="K88" s="12"/>
      <c r="L88" s="12"/>
      <c r="M88" s="12"/>
    </row>
    <row r="89" spans="1:13" ht="35.5" customHeight="1" x14ac:dyDescent="0.25">
      <c r="A89" s="12">
        <v>76</v>
      </c>
      <c r="B89" s="184" t="s">
        <v>120</v>
      </c>
      <c r="C89" s="3" t="s">
        <v>46</v>
      </c>
      <c r="D89" s="12"/>
      <c r="E89" s="12"/>
      <c r="F89" s="14">
        <v>10098.99</v>
      </c>
      <c r="G89" s="14">
        <f t="shared" si="6"/>
        <v>10098.99</v>
      </c>
      <c r="H89" s="12"/>
      <c r="I89" s="19">
        <v>2015</v>
      </c>
      <c r="J89" s="12"/>
      <c r="K89" s="55" t="s">
        <v>118</v>
      </c>
      <c r="L89" s="12"/>
      <c r="M89" s="12"/>
    </row>
    <row r="90" spans="1:13" x14ac:dyDescent="0.25">
      <c r="A90" s="12"/>
      <c r="B90" s="320" t="s">
        <v>119</v>
      </c>
      <c r="C90" s="322"/>
      <c r="D90" s="58"/>
      <c r="E90" s="58"/>
      <c r="F90" s="65">
        <f>SUM(F84:F89)</f>
        <v>202345.97999999998</v>
      </c>
      <c r="G90" s="65">
        <f>SUM(G84:G89)</f>
        <v>202345.97999999998</v>
      </c>
      <c r="H90" s="58"/>
      <c r="I90" s="59"/>
      <c r="J90" s="58"/>
      <c r="K90" s="58"/>
      <c r="L90" s="58"/>
      <c r="M90" s="58"/>
    </row>
    <row r="91" spans="1:13" ht="35.5" customHeight="1" x14ac:dyDescent="0.25">
      <c r="A91" s="12">
        <v>77</v>
      </c>
      <c r="B91" s="179" t="s">
        <v>121</v>
      </c>
      <c r="C91" s="3" t="s">
        <v>46</v>
      </c>
      <c r="D91" s="60"/>
      <c r="E91" s="60"/>
      <c r="F91" s="64">
        <v>7800</v>
      </c>
      <c r="G91" s="14">
        <f t="shared" si="6"/>
        <v>7800</v>
      </c>
      <c r="H91" s="60"/>
      <c r="I91" s="61">
        <v>2011</v>
      </c>
      <c r="J91" s="60"/>
      <c r="K91" s="60"/>
      <c r="L91" s="60"/>
      <c r="M91" s="60"/>
    </row>
    <row r="92" spans="1:13" ht="34.5" customHeight="1" x14ac:dyDescent="0.25">
      <c r="A92" s="12">
        <v>78</v>
      </c>
      <c r="B92" s="179" t="s">
        <v>122</v>
      </c>
      <c r="C92" s="3" t="s">
        <v>46</v>
      </c>
      <c r="D92" s="60"/>
      <c r="E92" s="60"/>
      <c r="F92" s="64">
        <v>5161.0200000000004</v>
      </c>
      <c r="G92" s="14">
        <f t="shared" si="6"/>
        <v>5161.0200000000004</v>
      </c>
      <c r="H92" s="60"/>
      <c r="I92" s="61">
        <v>2014</v>
      </c>
      <c r="J92" s="60"/>
      <c r="K92" s="60"/>
      <c r="L92" s="60"/>
      <c r="M92" s="60"/>
    </row>
    <row r="93" spans="1:13" ht="43.5" x14ac:dyDescent="0.25">
      <c r="A93" s="12">
        <v>79</v>
      </c>
      <c r="B93" s="184" t="s">
        <v>125</v>
      </c>
      <c r="C93" s="3" t="s">
        <v>46</v>
      </c>
      <c r="D93" s="60"/>
      <c r="E93" s="60"/>
      <c r="F93" s="64">
        <v>27140</v>
      </c>
      <c r="G93" s="14">
        <f t="shared" si="6"/>
        <v>27140</v>
      </c>
      <c r="H93" s="60"/>
      <c r="I93" s="61">
        <v>2012</v>
      </c>
      <c r="J93" s="60"/>
      <c r="K93" s="60"/>
      <c r="L93" s="60"/>
      <c r="M93" s="60"/>
    </row>
    <row r="94" spans="1:13" ht="33.799999999999997" customHeight="1" x14ac:dyDescent="0.25">
      <c r="A94" s="12">
        <v>80</v>
      </c>
      <c r="B94" s="179" t="s">
        <v>126</v>
      </c>
      <c r="C94" s="3" t="s">
        <v>46</v>
      </c>
      <c r="D94" s="60"/>
      <c r="E94" s="60"/>
      <c r="F94" s="64">
        <v>38000</v>
      </c>
      <c r="G94" s="14">
        <f t="shared" si="6"/>
        <v>38000</v>
      </c>
      <c r="H94" s="60"/>
      <c r="I94" s="61">
        <v>2015</v>
      </c>
      <c r="J94" s="60"/>
      <c r="K94" s="55" t="s">
        <v>124</v>
      </c>
      <c r="L94" s="60"/>
      <c r="M94" s="60"/>
    </row>
    <row r="95" spans="1:13" ht="65.900000000000006" x14ac:dyDescent="0.25">
      <c r="A95" s="12">
        <v>81</v>
      </c>
      <c r="B95" s="180" t="s">
        <v>127</v>
      </c>
      <c r="C95" s="3" t="s">
        <v>46</v>
      </c>
      <c r="D95" s="60"/>
      <c r="E95" s="60"/>
      <c r="F95" s="64">
        <v>6924</v>
      </c>
      <c r="G95" s="14">
        <f t="shared" si="6"/>
        <v>6924</v>
      </c>
      <c r="H95" s="60"/>
      <c r="I95" s="61">
        <v>2015</v>
      </c>
      <c r="J95" s="60"/>
      <c r="K95" s="55" t="s">
        <v>128</v>
      </c>
      <c r="L95" s="60"/>
      <c r="M95" s="60"/>
    </row>
    <row r="96" spans="1:13" x14ac:dyDescent="0.25">
      <c r="A96" s="12"/>
      <c r="B96" s="320" t="s">
        <v>123</v>
      </c>
      <c r="C96" s="322"/>
      <c r="D96" s="56"/>
      <c r="E96" s="56"/>
      <c r="F96" s="67">
        <f>SUM(F91:F95)</f>
        <v>85025.02</v>
      </c>
      <c r="G96" s="67">
        <f>SUM(G91:G95)</f>
        <v>85025.02</v>
      </c>
      <c r="H96" s="56"/>
      <c r="I96" s="57"/>
      <c r="J96" s="56"/>
      <c r="K96" s="56"/>
      <c r="L96" s="56"/>
      <c r="M96" s="56"/>
    </row>
    <row r="97" spans="1:16" x14ac:dyDescent="0.25">
      <c r="A97" s="12"/>
      <c r="B97" s="319" t="s">
        <v>134</v>
      </c>
      <c r="C97" s="319"/>
      <c r="D97" s="68"/>
      <c r="E97" s="68"/>
      <c r="F97" s="71">
        <f>F83+F90+F96</f>
        <v>348711</v>
      </c>
      <c r="G97" s="71">
        <f>G83+G90+G96</f>
        <v>348711</v>
      </c>
      <c r="H97" s="56"/>
      <c r="I97" s="69"/>
      <c r="J97" s="68"/>
      <c r="K97" s="68"/>
      <c r="L97" s="68"/>
      <c r="M97" s="68"/>
      <c r="N97" s="71">
        <f>N83+N90+N96</f>
        <v>0</v>
      </c>
      <c r="O97" s="71">
        <f>O83+O90+O96</f>
        <v>0</v>
      </c>
      <c r="P97" s="71">
        <f>P83+P90+P96</f>
        <v>0</v>
      </c>
    </row>
    <row r="98" spans="1:16" x14ac:dyDescent="0.25">
      <c r="A98" s="12"/>
      <c r="B98" s="356" t="s">
        <v>153</v>
      </c>
      <c r="C98" s="356"/>
      <c r="F98" s="79">
        <f>F79+F97</f>
        <v>36707040.25</v>
      </c>
      <c r="G98" s="79">
        <f>G79+G97</f>
        <v>9800575.1699999999</v>
      </c>
      <c r="N98" s="79">
        <f>N79+N97</f>
        <v>0</v>
      </c>
      <c r="O98" s="79">
        <f>O79+O97</f>
        <v>0</v>
      </c>
      <c r="P98" s="79">
        <f>P79+P97</f>
        <v>0</v>
      </c>
    </row>
    <row r="99" spans="1:16" x14ac:dyDescent="0.25">
      <c r="A99" s="12"/>
      <c r="B99" s="355" t="s">
        <v>154</v>
      </c>
      <c r="C99" s="355"/>
      <c r="D99" s="80"/>
      <c r="E99" s="80"/>
      <c r="F99" s="81">
        <f>F19+F78+F28-F24-F25-F21-F22-F23-F26-F69-F70-F71-F72-F73-F74-F75-F76-F77</f>
        <v>33966697.25</v>
      </c>
      <c r="G99" s="81">
        <f>G19+G78+G28-G24-G25-G21-G22-G23-G26-G69-G70-G71-G72-G73-G74-G75-G76-G77</f>
        <v>7060232.1699999999</v>
      </c>
      <c r="H99" s="80"/>
      <c r="I99" s="80"/>
      <c r="J99" s="80"/>
      <c r="K99" s="80"/>
      <c r="L99" s="80"/>
      <c r="M99" s="80"/>
      <c r="N99" s="81">
        <f>N19+N78+N28-N24-N25-N21-N22-N23-N26</f>
        <v>0</v>
      </c>
      <c r="O99" s="81">
        <f>O19+O78+O28-O24-O25-O21-O22-O23-O26</f>
        <v>0</v>
      </c>
      <c r="P99" s="81">
        <f>P19+P78+P28-P24-P25-P21-P22-P23-P26</f>
        <v>0</v>
      </c>
    </row>
    <row r="100" spans="1:16" x14ac:dyDescent="0.25">
      <c r="A100" s="12"/>
      <c r="B100" s="9" t="s">
        <v>111</v>
      </c>
    </row>
    <row r="101" spans="1:16" ht="35.5" customHeight="1" x14ac:dyDescent="0.25">
      <c r="A101" s="12">
        <v>82</v>
      </c>
      <c r="B101" s="185" t="s">
        <v>63</v>
      </c>
      <c r="C101" s="3" t="s">
        <v>46</v>
      </c>
      <c r="D101" s="19" t="s">
        <v>67</v>
      </c>
      <c r="E101" s="11"/>
      <c r="F101" s="11"/>
      <c r="G101" s="11"/>
      <c r="H101" s="14">
        <v>325952.78999999998</v>
      </c>
      <c r="I101" s="11"/>
      <c r="J101" s="11"/>
      <c r="K101" s="154" t="s">
        <v>155</v>
      </c>
      <c r="L101" s="11"/>
      <c r="M101" s="11"/>
    </row>
    <row r="102" spans="1:16" ht="32.299999999999997" customHeight="1" x14ac:dyDescent="0.25">
      <c r="A102" s="12">
        <v>83</v>
      </c>
      <c r="B102" s="185" t="s">
        <v>64</v>
      </c>
      <c r="C102" s="3" t="s">
        <v>46</v>
      </c>
      <c r="D102" s="19" t="s">
        <v>68</v>
      </c>
      <c r="E102" s="11"/>
      <c r="F102" s="11"/>
      <c r="G102" s="11"/>
      <c r="H102" s="152">
        <f>694800-694800</f>
        <v>0</v>
      </c>
      <c r="I102" s="11"/>
      <c r="J102" s="11"/>
      <c r="K102" s="11"/>
      <c r="L102" s="11"/>
      <c r="M102" s="11"/>
      <c r="N102" s="143">
        <v>-694800</v>
      </c>
    </row>
    <row r="103" spans="1:16" ht="32.950000000000003" customHeight="1" x14ac:dyDescent="0.25">
      <c r="A103" s="12">
        <v>84</v>
      </c>
      <c r="B103" s="185" t="s">
        <v>65</v>
      </c>
      <c r="C103" s="3" t="s">
        <v>46</v>
      </c>
      <c r="D103" s="19" t="s">
        <v>265</v>
      </c>
      <c r="E103" s="11"/>
      <c r="F103" s="11"/>
      <c r="G103" s="11"/>
      <c r="H103" s="14">
        <f>25266123.62-20781839.62</f>
        <v>4484284</v>
      </c>
      <c r="I103" s="19">
        <v>2016</v>
      </c>
      <c r="J103" s="11"/>
      <c r="K103" s="11"/>
      <c r="L103" s="11"/>
      <c r="M103" s="11"/>
      <c r="N103" s="139">
        <v>-20781839.620000001</v>
      </c>
    </row>
    <row r="104" spans="1:16" ht="34.5" customHeight="1" x14ac:dyDescent="0.25">
      <c r="A104" s="12">
        <v>85</v>
      </c>
      <c r="B104" s="185" t="s">
        <v>66</v>
      </c>
      <c r="C104" s="3" t="s">
        <v>46</v>
      </c>
      <c r="D104" s="19" t="s">
        <v>70</v>
      </c>
      <c r="E104" s="11"/>
      <c r="F104" s="11"/>
      <c r="G104" s="11"/>
      <c r="H104" s="14">
        <f>16160231.8-12264771.8</f>
        <v>3895460</v>
      </c>
      <c r="I104" s="19">
        <v>2016</v>
      </c>
      <c r="J104" s="11"/>
      <c r="K104" s="11"/>
      <c r="L104" s="11"/>
      <c r="M104" s="11"/>
      <c r="N104" s="140">
        <v>-12264771.800000001</v>
      </c>
    </row>
    <row r="105" spans="1:16" ht="34.5" customHeight="1" x14ac:dyDescent="0.25">
      <c r="A105" s="12">
        <v>86</v>
      </c>
      <c r="B105" s="174" t="s">
        <v>75</v>
      </c>
      <c r="C105" s="3" t="s">
        <v>46</v>
      </c>
      <c r="D105" s="19" t="s">
        <v>263</v>
      </c>
      <c r="E105" s="42"/>
      <c r="F105" s="138"/>
      <c r="G105" s="14"/>
      <c r="H105" s="149">
        <v>118609.76</v>
      </c>
      <c r="I105" s="115"/>
      <c r="J105" s="116"/>
      <c r="K105" s="116"/>
      <c r="L105" s="116"/>
      <c r="M105" s="116"/>
      <c r="N105" s="140"/>
    </row>
    <row r="106" spans="1:16" ht="34.5" customHeight="1" x14ac:dyDescent="0.25">
      <c r="A106" s="12">
        <v>87</v>
      </c>
      <c r="B106" s="178" t="s">
        <v>164</v>
      </c>
      <c r="C106" s="95" t="s">
        <v>231</v>
      </c>
      <c r="D106" s="128" t="s">
        <v>254</v>
      </c>
      <c r="E106" s="12"/>
      <c r="F106" s="134"/>
      <c r="G106" s="14"/>
      <c r="H106" s="134">
        <v>3229</v>
      </c>
      <c r="I106" s="150">
        <v>43082</v>
      </c>
      <c r="J106" s="132"/>
      <c r="K106" s="186" t="s">
        <v>253</v>
      </c>
      <c r="L106" s="116"/>
      <c r="M106" s="116"/>
      <c r="N106" s="140"/>
    </row>
    <row r="107" spans="1:16" ht="34.5" customHeight="1" x14ac:dyDescent="0.25">
      <c r="A107" s="12">
        <v>88</v>
      </c>
      <c r="B107" s="178" t="s">
        <v>164</v>
      </c>
      <c r="C107" s="95" t="s">
        <v>163</v>
      </c>
      <c r="D107" s="128" t="s">
        <v>255</v>
      </c>
      <c r="E107" s="12"/>
      <c r="F107" s="134"/>
      <c r="G107" s="14"/>
      <c r="H107" s="134">
        <v>1417</v>
      </c>
      <c r="I107" s="150">
        <v>43082</v>
      </c>
      <c r="J107" s="132"/>
      <c r="K107" s="186" t="s">
        <v>253</v>
      </c>
      <c r="L107" s="116"/>
      <c r="M107" s="116"/>
      <c r="N107" s="140"/>
    </row>
    <row r="108" spans="1:16" ht="34.5" customHeight="1" x14ac:dyDescent="0.25">
      <c r="A108" s="12">
        <v>89</v>
      </c>
      <c r="B108" s="178" t="s">
        <v>164</v>
      </c>
      <c r="C108" s="96" t="s">
        <v>166</v>
      </c>
      <c r="D108" s="128" t="s">
        <v>256</v>
      </c>
      <c r="E108" s="12"/>
      <c r="F108" s="134"/>
      <c r="G108" s="14"/>
      <c r="H108" s="134">
        <v>2605</v>
      </c>
      <c r="I108" s="150">
        <v>43082</v>
      </c>
      <c r="J108" s="132"/>
      <c r="K108" s="186" t="s">
        <v>253</v>
      </c>
      <c r="L108" s="116"/>
      <c r="M108" s="116"/>
      <c r="N108" s="140"/>
    </row>
    <row r="109" spans="1:16" ht="32.299999999999997" customHeight="1" x14ac:dyDescent="0.25">
      <c r="A109" s="12">
        <v>90</v>
      </c>
      <c r="B109" s="178" t="s">
        <v>164</v>
      </c>
      <c r="C109" s="96" t="s">
        <v>174</v>
      </c>
      <c r="D109" s="128" t="s">
        <v>259</v>
      </c>
      <c r="E109" s="12"/>
      <c r="F109" s="134"/>
      <c r="G109" s="14"/>
      <c r="H109" s="134">
        <v>1774</v>
      </c>
      <c r="I109" s="150">
        <v>43082</v>
      </c>
      <c r="J109" s="132"/>
      <c r="K109" s="186" t="s">
        <v>253</v>
      </c>
      <c r="L109" s="116"/>
      <c r="M109" s="116"/>
      <c r="N109" s="140"/>
    </row>
    <row r="110" spans="1:16" ht="34.5" customHeight="1" x14ac:dyDescent="0.25">
      <c r="A110" s="12">
        <v>91</v>
      </c>
      <c r="B110" s="178" t="s">
        <v>164</v>
      </c>
      <c r="C110" s="96" t="s">
        <v>175</v>
      </c>
      <c r="D110" s="128" t="s">
        <v>252</v>
      </c>
      <c r="E110" s="12"/>
      <c r="F110" s="134"/>
      <c r="G110" s="14"/>
      <c r="H110" s="134">
        <v>2376</v>
      </c>
      <c r="I110" s="150">
        <v>43082</v>
      </c>
      <c r="J110" s="132"/>
      <c r="K110" s="186" t="s">
        <v>253</v>
      </c>
      <c r="L110" s="116"/>
      <c r="M110" s="116"/>
      <c r="N110" s="140"/>
    </row>
    <row r="111" spans="1:16" ht="34.5" customHeight="1" x14ac:dyDescent="0.25">
      <c r="A111" s="12">
        <v>92</v>
      </c>
      <c r="B111" s="178" t="s">
        <v>164</v>
      </c>
      <c r="C111" s="95" t="s">
        <v>176</v>
      </c>
      <c r="D111" s="128" t="s">
        <v>258</v>
      </c>
      <c r="E111" s="12"/>
      <c r="F111" s="134"/>
      <c r="G111" s="14"/>
      <c r="H111" s="134">
        <v>1564</v>
      </c>
      <c r="I111" s="150">
        <v>43082</v>
      </c>
      <c r="J111" s="132"/>
      <c r="K111" s="186" t="s">
        <v>253</v>
      </c>
      <c r="L111" s="116"/>
      <c r="M111" s="116"/>
      <c r="N111" s="140"/>
    </row>
    <row r="112" spans="1:16" ht="32.950000000000003" customHeight="1" x14ac:dyDescent="0.25">
      <c r="A112" s="12">
        <v>93</v>
      </c>
      <c r="B112" s="178" t="s">
        <v>164</v>
      </c>
      <c r="C112" s="95" t="s">
        <v>177</v>
      </c>
      <c r="D112" s="128" t="s">
        <v>257</v>
      </c>
      <c r="E112" s="12"/>
      <c r="F112" s="134"/>
      <c r="G112" s="14"/>
      <c r="H112" s="134">
        <v>2354</v>
      </c>
      <c r="I112" s="150">
        <v>43082</v>
      </c>
      <c r="J112" s="132"/>
      <c r="K112" s="186" t="s">
        <v>253</v>
      </c>
      <c r="L112" s="116"/>
      <c r="M112" s="116"/>
      <c r="N112" s="140"/>
    </row>
    <row r="113" spans="1:17" ht="22.75" customHeight="1" x14ac:dyDescent="0.25">
      <c r="A113" s="12">
        <v>94</v>
      </c>
      <c r="B113" s="178" t="s">
        <v>164</v>
      </c>
      <c r="C113" s="96" t="s">
        <v>167</v>
      </c>
      <c r="D113" s="128" t="s">
        <v>274</v>
      </c>
      <c r="E113" s="158"/>
      <c r="F113" s="134"/>
      <c r="G113" s="14"/>
      <c r="H113" s="134">
        <v>0</v>
      </c>
      <c r="I113" s="162"/>
      <c r="J113" s="159"/>
      <c r="K113" s="168"/>
      <c r="L113" s="116"/>
      <c r="M113" s="116"/>
      <c r="N113" s="140"/>
    </row>
    <row r="114" spans="1:17" ht="21.25" customHeight="1" x14ac:dyDescent="0.25">
      <c r="A114" s="12">
        <v>95</v>
      </c>
      <c r="B114" s="178" t="s">
        <v>164</v>
      </c>
      <c r="C114" s="96" t="s">
        <v>264</v>
      </c>
      <c r="D114" s="157"/>
      <c r="E114" s="158"/>
      <c r="F114" s="134"/>
      <c r="G114" s="14"/>
      <c r="H114" s="134">
        <v>0</v>
      </c>
      <c r="I114" s="162"/>
      <c r="J114" s="159"/>
      <c r="K114" s="168"/>
      <c r="L114" s="116"/>
      <c r="M114" s="116"/>
      <c r="N114" s="140"/>
    </row>
    <row r="115" spans="1:17" ht="21.75" customHeight="1" x14ac:dyDescent="0.25">
      <c r="A115" s="12">
        <v>96</v>
      </c>
      <c r="B115" s="178" t="s">
        <v>164</v>
      </c>
      <c r="C115" s="96" t="s">
        <v>170</v>
      </c>
      <c r="D115" s="157"/>
      <c r="E115" s="158"/>
      <c r="F115" s="134"/>
      <c r="G115" s="14"/>
      <c r="H115" s="134">
        <v>0</v>
      </c>
      <c r="I115" s="162"/>
      <c r="J115" s="159"/>
      <c r="K115" s="168"/>
      <c r="L115" s="116"/>
      <c r="M115" s="116"/>
      <c r="N115" s="140"/>
    </row>
    <row r="116" spans="1:17" ht="18.350000000000001" customHeight="1" x14ac:dyDescent="0.25">
      <c r="A116" s="12">
        <v>97</v>
      </c>
      <c r="B116" s="178" t="s">
        <v>164</v>
      </c>
      <c r="C116" s="96" t="s">
        <v>172</v>
      </c>
      <c r="D116" s="128" t="s">
        <v>272</v>
      </c>
      <c r="E116" s="158"/>
      <c r="F116" s="134"/>
      <c r="G116" s="14"/>
      <c r="H116" s="134">
        <v>0</v>
      </c>
      <c r="I116" s="162"/>
      <c r="J116" s="159"/>
      <c r="K116" s="168"/>
      <c r="L116" s="116"/>
      <c r="M116" s="116"/>
      <c r="N116" s="140"/>
    </row>
    <row r="117" spans="1:17" ht="18.350000000000001" customHeight="1" x14ac:dyDescent="0.25">
      <c r="A117" s="12">
        <v>98</v>
      </c>
      <c r="B117" s="178" t="s">
        <v>164</v>
      </c>
      <c r="C117" s="96" t="s">
        <v>172</v>
      </c>
      <c r="D117" s="128" t="s">
        <v>272</v>
      </c>
      <c r="E117" s="12"/>
      <c r="F117" s="135"/>
      <c r="G117" s="14"/>
      <c r="H117" s="134">
        <v>0</v>
      </c>
      <c r="I117" s="162"/>
      <c r="J117" s="10"/>
      <c r="K117" s="10"/>
      <c r="L117" s="10"/>
      <c r="M117" s="10"/>
      <c r="N117" s="129"/>
      <c r="Q117" s="133">
        <v>3765</v>
      </c>
    </row>
    <row r="118" spans="1:17" ht="16.3" customHeight="1" x14ac:dyDescent="0.25">
      <c r="A118" s="12">
        <v>99</v>
      </c>
      <c r="B118" s="178" t="s">
        <v>164</v>
      </c>
      <c r="C118" s="96" t="s">
        <v>173</v>
      </c>
      <c r="D118" s="157"/>
      <c r="E118" s="158"/>
      <c r="F118" s="160"/>
      <c r="G118" s="117"/>
      <c r="H118" s="134">
        <v>0</v>
      </c>
      <c r="I118" s="162"/>
      <c r="J118" s="161"/>
      <c r="K118" s="161"/>
      <c r="L118" s="161"/>
      <c r="M118" s="161"/>
      <c r="N118" s="129"/>
      <c r="Q118" s="151"/>
    </row>
    <row r="119" spans="1:17" ht="99.2" customHeight="1" x14ac:dyDescent="0.25">
      <c r="A119" s="12">
        <v>100</v>
      </c>
      <c r="B119" s="178" t="s">
        <v>277</v>
      </c>
      <c r="C119" s="96" t="s">
        <v>278</v>
      </c>
      <c r="D119" s="128" t="s">
        <v>279</v>
      </c>
      <c r="E119" s="158" t="s">
        <v>294</v>
      </c>
      <c r="F119" s="160"/>
      <c r="G119" s="117"/>
      <c r="H119" s="163">
        <v>1193422.68</v>
      </c>
      <c r="I119" s="164">
        <v>43094</v>
      </c>
      <c r="J119" s="161"/>
      <c r="K119" s="165" t="s">
        <v>288</v>
      </c>
      <c r="L119" s="161"/>
      <c r="M119" s="161"/>
      <c r="N119" s="190">
        <v>1127025.68</v>
      </c>
      <c r="Q119" s="151"/>
    </row>
    <row r="120" spans="1:17" ht="118.2" customHeight="1" x14ac:dyDescent="0.25">
      <c r="A120" s="12">
        <v>101</v>
      </c>
      <c r="B120" s="178" t="s">
        <v>277</v>
      </c>
      <c r="C120" s="96" t="s">
        <v>280</v>
      </c>
      <c r="D120" s="128" t="s">
        <v>281</v>
      </c>
      <c r="E120" s="158" t="s">
        <v>293</v>
      </c>
      <c r="F120" s="160"/>
      <c r="G120" s="117"/>
      <c r="H120" s="163">
        <v>1845444.78</v>
      </c>
      <c r="I120" s="162"/>
      <c r="J120" s="161"/>
      <c r="K120" s="165" t="s">
        <v>288</v>
      </c>
      <c r="L120" s="161"/>
      <c r="M120" s="161"/>
      <c r="N120" s="190">
        <v>1844850.3</v>
      </c>
      <c r="Q120" s="151"/>
    </row>
    <row r="121" spans="1:17" ht="119.55" x14ac:dyDescent="0.25">
      <c r="A121" s="12">
        <v>102</v>
      </c>
      <c r="B121" s="178" t="s">
        <v>277</v>
      </c>
      <c r="C121" s="96" t="s">
        <v>282</v>
      </c>
      <c r="D121" s="128" t="s">
        <v>283</v>
      </c>
      <c r="E121" s="158" t="s">
        <v>296</v>
      </c>
      <c r="F121" s="160"/>
      <c r="G121" s="117"/>
      <c r="H121" s="163">
        <v>675999.59</v>
      </c>
      <c r="I121" s="162"/>
      <c r="J121" s="161"/>
      <c r="K121" s="165" t="s">
        <v>288</v>
      </c>
      <c r="L121" s="161"/>
      <c r="M121" s="161"/>
      <c r="N121" s="190">
        <v>636407.59</v>
      </c>
      <c r="Q121" s="151"/>
    </row>
    <row r="122" spans="1:17" ht="119.55" x14ac:dyDescent="0.25">
      <c r="A122" s="12">
        <v>103</v>
      </c>
      <c r="B122" s="178" t="s">
        <v>277</v>
      </c>
      <c r="C122" s="96" t="s">
        <v>284</v>
      </c>
      <c r="D122" s="128" t="s">
        <v>285</v>
      </c>
      <c r="E122" s="158" t="s">
        <v>295</v>
      </c>
      <c r="F122" s="160"/>
      <c r="G122" s="117"/>
      <c r="H122" s="163">
        <v>206433.92000000001</v>
      </c>
      <c r="I122" s="162"/>
      <c r="J122" s="161"/>
      <c r="K122" s="165" t="s">
        <v>288</v>
      </c>
      <c r="L122" s="161"/>
      <c r="M122" s="161"/>
      <c r="N122" s="190">
        <v>194112.92</v>
      </c>
      <c r="Q122" s="151"/>
    </row>
    <row r="123" spans="1:17" ht="119.55" x14ac:dyDescent="0.25">
      <c r="A123" s="12">
        <v>104</v>
      </c>
      <c r="B123" s="178" t="s">
        <v>277</v>
      </c>
      <c r="C123" s="96" t="s">
        <v>286</v>
      </c>
      <c r="D123" s="128" t="s">
        <v>287</v>
      </c>
      <c r="E123" s="158" t="s">
        <v>297</v>
      </c>
      <c r="F123" s="160"/>
      <c r="G123" s="117"/>
      <c r="H123" s="163">
        <v>1175576.22</v>
      </c>
      <c r="I123" s="162"/>
      <c r="J123" s="161"/>
      <c r="K123" s="165" t="s">
        <v>288</v>
      </c>
      <c r="L123" s="161"/>
      <c r="M123" s="161"/>
      <c r="N123" s="190">
        <v>1103811.22</v>
      </c>
      <c r="Q123" s="151"/>
    </row>
    <row r="124" spans="1:17" x14ac:dyDescent="0.25">
      <c r="A124" s="12"/>
      <c r="B124" s="328" t="s">
        <v>110</v>
      </c>
      <c r="C124" s="329"/>
      <c r="D124" s="82"/>
      <c r="E124" s="82"/>
      <c r="F124" s="83"/>
      <c r="G124" s="83"/>
      <c r="H124" s="85">
        <f>SUM(H101:H123)</f>
        <v>13936502.739999998</v>
      </c>
      <c r="I124" s="84"/>
      <c r="J124" s="84"/>
      <c r="K124" s="84"/>
      <c r="L124" s="84"/>
      <c r="M124" s="84"/>
      <c r="N124" s="85">
        <f>SUM(N101:N104)</f>
        <v>-33741411.420000002</v>
      </c>
      <c r="O124" s="85">
        <f>SUM(O101:O104)</f>
        <v>0</v>
      </c>
      <c r="P124" s="85">
        <f>SUM(P101:P104)</f>
        <v>0</v>
      </c>
    </row>
    <row r="125" spans="1:17" x14ac:dyDescent="0.25">
      <c r="A125" s="89"/>
    </row>
    <row r="126" spans="1:17" ht="14.95" customHeight="1" x14ac:dyDescent="0.25">
      <c r="A126" s="89"/>
      <c r="B126" s="317" t="s">
        <v>156</v>
      </c>
      <c r="C126" s="317"/>
      <c r="D126" s="317"/>
      <c r="E126" s="317"/>
      <c r="F126" s="317"/>
      <c r="G126" s="317"/>
      <c r="H126" s="317"/>
      <c r="I126" s="317"/>
      <c r="J126" s="317"/>
      <c r="K126" s="317"/>
      <c r="L126" s="317"/>
      <c r="M126" s="317"/>
    </row>
    <row r="127" spans="1:17" x14ac:dyDescent="0.25">
      <c r="A127" s="89"/>
      <c r="B127" s="87"/>
      <c r="C127" s="90"/>
      <c r="D127" s="90"/>
      <c r="E127" s="90"/>
      <c r="F127" s="90"/>
      <c r="G127" s="90"/>
      <c r="H127" s="90"/>
    </row>
    <row r="128" spans="1:17" ht="44.15" x14ac:dyDescent="0.25">
      <c r="A128" s="89">
        <v>105</v>
      </c>
      <c r="B128" s="91" t="s">
        <v>157</v>
      </c>
      <c r="C128" s="3" t="s">
        <v>46</v>
      </c>
      <c r="D128" s="10"/>
      <c r="E128" s="10"/>
      <c r="F128" s="88">
        <v>1790</v>
      </c>
      <c r="G128" s="14">
        <f t="shared" ref="G128" si="7">F128</f>
        <v>1790</v>
      </c>
      <c r="H128" s="12"/>
      <c r="I128" s="12">
        <v>2015</v>
      </c>
      <c r="J128" s="10"/>
      <c r="K128" s="10"/>
      <c r="L128" s="10"/>
      <c r="M128" s="10"/>
    </row>
    <row r="129" spans="1:18" ht="43.5" x14ac:dyDescent="0.25">
      <c r="A129" s="89">
        <v>106</v>
      </c>
      <c r="B129" s="92" t="s">
        <v>158</v>
      </c>
      <c r="C129" s="3" t="s">
        <v>46</v>
      </c>
      <c r="D129" s="10"/>
      <c r="E129" s="10"/>
      <c r="F129" s="88">
        <v>999</v>
      </c>
      <c r="G129" s="14">
        <v>999</v>
      </c>
      <c r="H129" s="12"/>
      <c r="I129" s="166">
        <v>43087</v>
      </c>
      <c r="J129" s="10"/>
      <c r="K129" s="167" t="s">
        <v>289</v>
      </c>
      <c r="L129" s="10"/>
      <c r="M129" s="10"/>
      <c r="Q129" s="88"/>
      <c r="R129" s="92"/>
    </row>
    <row r="130" spans="1:18" ht="43.5" x14ac:dyDescent="0.25">
      <c r="A130" s="89">
        <v>107</v>
      </c>
      <c r="B130" s="92" t="s">
        <v>159</v>
      </c>
      <c r="C130" s="3" t="s">
        <v>46</v>
      </c>
      <c r="D130" s="10"/>
      <c r="E130" s="10"/>
      <c r="F130" s="88">
        <v>999</v>
      </c>
      <c r="G130" s="14">
        <v>999</v>
      </c>
      <c r="H130" s="12"/>
      <c r="I130" s="166">
        <v>43087</v>
      </c>
      <c r="J130" s="10"/>
      <c r="K130" s="167" t="s">
        <v>289</v>
      </c>
      <c r="L130" s="10"/>
      <c r="M130" s="10"/>
      <c r="Q130" s="88"/>
      <c r="R130" s="92"/>
    </row>
    <row r="133" spans="1:18" x14ac:dyDescent="0.25">
      <c r="B133" s="155" t="s">
        <v>129</v>
      </c>
      <c r="C133" s="156"/>
      <c r="D133" s="156"/>
      <c r="E133" s="156"/>
      <c r="F133" s="156"/>
      <c r="G133" s="156"/>
    </row>
    <row r="134" spans="1:18" x14ac:dyDescent="0.25">
      <c r="B134" s="155" t="s">
        <v>130</v>
      </c>
      <c r="C134" s="156"/>
      <c r="D134" s="156"/>
      <c r="E134" s="156"/>
      <c r="F134" s="156"/>
      <c r="G134" s="156"/>
    </row>
    <row r="135" spans="1:18" x14ac:dyDescent="0.25">
      <c r="B135" s="155"/>
      <c r="C135" s="156"/>
      <c r="D135" s="156"/>
      <c r="E135" s="156"/>
      <c r="F135" s="156"/>
      <c r="G135" s="156"/>
    </row>
    <row r="136" spans="1:18" x14ac:dyDescent="0.25">
      <c r="B136" s="155" t="s">
        <v>131</v>
      </c>
      <c r="C136" s="156"/>
      <c r="D136" s="156"/>
      <c r="E136" s="156"/>
      <c r="F136" s="156"/>
      <c r="G136" s="156"/>
    </row>
  </sheetData>
  <mergeCells count="60">
    <mergeCell ref="A2:A3"/>
    <mergeCell ref="B2:M2"/>
    <mergeCell ref="N2:P2"/>
    <mergeCell ref="B5:M5"/>
    <mergeCell ref="B6:M6"/>
    <mergeCell ref="M9:M11"/>
    <mergeCell ref="B12:B13"/>
    <mergeCell ref="E12:E13"/>
    <mergeCell ref="F12:F13"/>
    <mergeCell ref="G12:G13"/>
    <mergeCell ref="H12:H13"/>
    <mergeCell ref="B9:B11"/>
    <mergeCell ref="E9:E11"/>
    <mergeCell ref="F9:F11"/>
    <mergeCell ref="G9:G11"/>
    <mergeCell ref="H9:H11"/>
    <mergeCell ref="M12:M13"/>
    <mergeCell ref="I9:I11"/>
    <mergeCell ref="J9:J11"/>
    <mergeCell ref="K9:K11"/>
    <mergeCell ref="L9:L11"/>
    <mergeCell ref="I12:I13"/>
    <mergeCell ref="J12:J13"/>
    <mergeCell ref="K12:K13"/>
    <mergeCell ref="L12:L13"/>
    <mergeCell ref="H17:H18"/>
    <mergeCell ref="I14:I16"/>
    <mergeCell ref="J14:J16"/>
    <mergeCell ref="K14:K16"/>
    <mergeCell ref="L14:L16"/>
    <mergeCell ref="B14:B16"/>
    <mergeCell ref="E14:E16"/>
    <mergeCell ref="F14:F16"/>
    <mergeCell ref="G14:G16"/>
    <mergeCell ref="H14:H16"/>
    <mergeCell ref="M14:M16"/>
    <mergeCell ref="B78:C78"/>
    <mergeCell ref="I17:I18"/>
    <mergeCell ref="J17:J18"/>
    <mergeCell ref="K17:K18"/>
    <mergeCell ref="L17:L18"/>
    <mergeCell ref="B20:M20"/>
    <mergeCell ref="B28:C28"/>
    <mergeCell ref="C69:C76"/>
    <mergeCell ref="I69:I76"/>
    <mergeCell ref="K69:K76"/>
    <mergeCell ref="M17:M18"/>
    <mergeCell ref="B19:C19"/>
    <mergeCell ref="B17:B18"/>
    <mergeCell ref="E17:E18"/>
    <mergeCell ref="F17:F18"/>
    <mergeCell ref="G17:G18"/>
    <mergeCell ref="B124:C124"/>
    <mergeCell ref="B126:M126"/>
    <mergeCell ref="B83:C83"/>
    <mergeCell ref="B90:C90"/>
    <mergeCell ref="B96:C96"/>
    <mergeCell ref="B97:C97"/>
    <mergeCell ref="B98:C98"/>
    <mergeCell ref="B99:C99"/>
  </mergeCells>
  <pageMargins left="0.19685039370078741" right="0.23622047244094491" top="0.19685039370078741" bottom="0.31496062992125984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3"/>
  <sheetViews>
    <sheetView workbookViewId="0">
      <pane ySplit="7" topLeftCell="A62" activePane="bottomLeft" state="frozen"/>
      <selection pane="bottomLeft" activeCell="Q60" sqref="Q60"/>
    </sheetView>
  </sheetViews>
  <sheetFormatPr defaultColWidth="9.125" defaultRowHeight="14.3" x14ac:dyDescent="0.25"/>
  <cols>
    <col min="1" max="1" width="3.375" style="2" customWidth="1"/>
    <col min="2" max="2" width="19.625" style="2" customWidth="1"/>
    <col min="3" max="3" width="25.25" style="2" customWidth="1"/>
    <col min="4" max="4" width="13.375" style="2" customWidth="1"/>
    <col min="5" max="5" width="9" style="2" customWidth="1"/>
    <col min="6" max="6" width="12" style="2" customWidth="1"/>
    <col min="7" max="7" width="11" style="2" customWidth="1"/>
    <col min="8" max="8" width="10.75" style="2" customWidth="1"/>
    <col min="9" max="9" width="8.375" style="2" customWidth="1"/>
    <col min="10" max="10" width="6.25" style="2" customWidth="1"/>
    <col min="11" max="11" width="10.75" style="2" customWidth="1"/>
    <col min="12" max="12" width="6.875" style="2" customWidth="1"/>
    <col min="13" max="13" width="6.375" style="2" customWidth="1"/>
    <col min="14" max="14" width="11.125" style="2" customWidth="1"/>
    <col min="15" max="15" width="10" style="2" customWidth="1"/>
    <col min="16" max="16" width="10.375" style="2" customWidth="1"/>
    <col min="17" max="16384" width="9.125" style="2"/>
  </cols>
  <sheetData>
    <row r="2" spans="1:16" ht="25.5" customHeight="1" x14ac:dyDescent="0.25">
      <c r="A2" s="367" t="s">
        <v>290</v>
      </c>
      <c r="B2" s="344" t="s">
        <v>275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353"/>
      <c r="O2" s="354"/>
      <c r="P2" s="354"/>
    </row>
    <row r="3" spans="1:16" ht="163.19999999999999" customHeight="1" x14ac:dyDescent="0.25">
      <c r="A3" s="367"/>
      <c r="B3" s="1" t="s">
        <v>11</v>
      </c>
      <c r="C3" s="1" t="s">
        <v>10</v>
      </c>
      <c r="D3" s="1" t="s">
        <v>9</v>
      </c>
      <c r="E3" s="1" t="s">
        <v>8</v>
      </c>
      <c r="F3" s="1" t="s">
        <v>7</v>
      </c>
      <c r="G3" s="1" t="s">
        <v>6</v>
      </c>
      <c r="H3" s="1" t="s">
        <v>112</v>
      </c>
      <c r="I3" s="1" t="s">
        <v>5</v>
      </c>
      <c r="J3" s="1" t="s">
        <v>4</v>
      </c>
      <c r="K3" s="1" t="s">
        <v>3</v>
      </c>
      <c r="L3" s="1" t="s">
        <v>2</v>
      </c>
      <c r="M3" s="1" t="s">
        <v>1</v>
      </c>
      <c r="N3" s="194" t="s">
        <v>299</v>
      </c>
      <c r="O3" s="103" t="s">
        <v>183</v>
      </c>
      <c r="P3" s="103" t="s">
        <v>191</v>
      </c>
    </row>
    <row r="4" spans="1:16" ht="9.6999999999999993" customHeight="1" x14ac:dyDescent="0.25">
      <c r="A4" s="10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</row>
    <row r="5" spans="1:16" ht="13.75" customHeight="1" x14ac:dyDescent="0.25">
      <c r="A5" s="10"/>
      <c r="B5" s="323" t="s">
        <v>106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6" ht="14.95" customHeight="1" x14ac:dyDescent="0.25">
      <c r="A6" s="10"/>
      <c r="B6" s="347" t="s">
        <v>13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6" ht="35.5" customHeight="1" x14ac:dyDescent="0.25">
      <c r="A7" s="89">
        <v>1</v>
      </c>
      <c r="B7" s="189" t="s">
        <v>12</v>
      </c>
      <c r="C7" s="6" t="s">
        <v>20</v>
      </c>
      <c r="D7" s="19" t="s">
        <v>100</v>
      </c>
      <c r="E7" s="41" t="s">
        <v>83</v>
      </c>
      <c r="F7" s="21">
        <v>58706</v>
      </c>
      <c r="G7" s="21">
        <v>21721</v>
      </c>
      <c r="H7" s="199">
        <v>319662.59999999998</v>
      </c>
      <c r="I7" s="24">
        <v>1976</v>
      </c>
      <c r="J7" s="3"/>
      <c r="K7" s="189" t="s">
        <v>316</v>
      </c>
      <c r="L7" s="3"/>
      <c r="M7" s="3"/>
      <c r="N7" s="197" t="s">
        <v>303</v>
      </c>
    </row>
    <row r="8" spans="1:16" ht="35.5" customHeight="1" x14ac:dyDescent="0.25">
      <c r="A8" s="12">
        <v>2</v>
      </c>
      <c r="B8" s="189" t="s">
        <v>14</v>
      </c>
      <c r="C8" s="7" t="s">
        <v>18</v>
      </c>
      <c r="D8" s="19" t="s">
        <v>101</v>
      </c>
      <c r="E8" s="41" t="s">
        <v>83</v>
      </c>
      <c r="F8" s="21">
        <v>92024</v>
      </c>
      <c r="G8" s="21">
        <v>34049</v>
      </c>
      <c r="H8" s="199">
        <v>637389</v>
      </c>
      <c r="I8" s="24">
        <v>1978</v>
      </c>
      <c r="J8" s="3"/>
      <c r="K8" s="189" t="s">
        <v>316</v>
      </c>
      <c r="L8" s="3"/>
      <c r="M8" s="3"/>
      <c r="N8" s="197" t="s">
        <v>303</v>
      </c>
    </row>
    <row r="9" spans="1:16" ht="36" customHeight="1" x14ac:dyDescent="0.25">
      <c r="A9" s="187">
        <v>3</v>
      </c>
      <c r="B9" s="364" t="s">
        <v>15</v>
      </c>
      <c r="C9" s="39" t="s">
        <v>19</v>
      </c>
      <c r="D9" s="19" t="s">
        <v>92</v>
      </c>
      <c r="E9" s="338" t="s">
        <v>83</v>
      </c>
      <c r="F9" s="350">
        <v>419907</v>
      </c>
      <c r="G9" s="350">
        <v>155365</v>
      </c>
      <c r="H9" s="199">
        <v>649980.62</v>
      </c>
      <c r="I9" s="335">
        <v>1979</v>
      </c>
      <c r="J9" s="3"/>
      <c r="K9" s="189" t="s">
        <v>316</v>
      </c>
      <c r="L9" s="3"/>
      <c r="M9" s="3"/>
      <c r="N9" s="197" t="s">
        <v>303</v>
      </c>
    </row>
    <row r="10" spans="1:16" ht="37.549999999999997" customHeight="1" x14ac:dyDescent="0.25">
      <c r="A10" s="187">
        <v>4</v>
      </c>
      <c r="B10" s="365"/>
      <c r="C10" s="39" t="s">
        <v>21</v>
      </c>
      <c r="D10" s="19" t="s">
        <v>93</v>
      </c>
      <c r="E10" s="339"/>
      <c r="F10" s="351"/>
      <c r="G10" s="351"/>
      <c r="H10" s="199">
        <v>473100.65</v>
      </c>
      <c r="I10" s="337"/>
      <c r="J10" s="3"/>
      <c r="K10" s="189" t="s">
        <v>316</v>
      </c>
      <c r="L10" s="3"/>
      <c r="M10" s="3"/>
      <c r="N10" s="197" t="s">
        <v>303</v>
      </c>
    </row>
    <row r="11" spans="1:16" ht="33.450000000000003" customHeight="1" x14ac:dyDescent="0.25">
      <c r="A11" s="187">
        <v>5</v>
      </c>
      <c r="B11" s="366"/>
      <c r="C11" s="39" t="s">
        <v>22</v>
      </c>
      <c r="D11" s="19" t="s">
        <v>94</v>
      </c>
      <c r="E11" s="340"/>
      <c r="F11" s="352"/>
      <c r="G11" s="352"/>
      <c r="H11" s="199">
        <v>469904.02</v>
      </c>
      <c r="I11" s="336"/>
      <c r="J11" s="198"/>
      <c r="K11" s="188" t="s">
        <v>316</v>
      </c>
      <c r="L11" s="198"/>
      <c r="M11" s="198"/>
      <c r="N11" s="197" t="s">
        <v>303</v>
      </c>
    </row>
    <row r="12" spans="1:16" ht="32.6" customHeight="1" x14ac:dyDescent="0.25">
      <c r="A12" s="187">
        <v>6</v>
      </c>
      <c r="B12" s="364" t="s">
        <v>16</v>
      </c>
      <c r="C12" s="7" t="s">
        <v>23</v>
      </c>
      <c r="D12" s="19" t="s">
        <v>95</v>
      </c>
      <c r="E12" s="341" t="s">
        <v>83</v>
      </c>
      <c r="F12" s="350">
        <v>164224</v>
      </c>
      <c r="G12" s="350">
        <v>60762</v>
      </c>
      <c r="H12" s="199">
        <v>464576.31</v>
      </c>
      <c r="I12" s="335">
        <v>1977</v>
      </c>
      <c r="J12" s="3"/>
      <c r="K12" s="188" t="s">
        <v>316</v>
      </c>
      <c r="L12" s="198"/>
      <c r="M12" s="198"/>
      <c r="N12" s="197" t="s">
        <v>303</v>
      </c>
    </row>
    <row r="13" spans="1:16" ht="32.6" customHeight="1" x14ac:dyDescent="0.25">
      <c r="A13" s="187">
        <v>7</v>
      </c>
      <c r="B13" s="366"/>
      <c r="C13" s="7" t="s">
        <v>24</v>
      </c>
      <c r="D13" s="19" t="s">
        <v>96</v>
      </c>
      <c r="E13" s="342"/>
      <c r="F13" s="352"/>
      <c r="G13" s="352"/>
      <c r="H13" s="199">
        <v>468838.48</v>
      </c>
      <c r="I13" s="336"/>
      <c r="J13" s="198"/>
      <c r="K13" s="188" t="s">
        <v>316</v>
      </c>
      <c r="L13" s="198"/>
      <c r="M13" s="198"/>
      <c r="N13" s="197" t="s">
        <v>303</v>
      </c>
    </row>
    <row r="14" spans="1:16" ht="36.700000000000003" customHeight="1" x14ac:dyDescent="0.25">
      <c r="A14" s="12">
        <v>8</v>
      </c>
      <c r="B14" s="364" t="s">
        <v>17</v>
      </c>
      <c r="C14" s="7" t="s">
        <v>25</v>
      </c>
      <c r="D14" s="19" t="s">
        <v>97</v>
      </c>
      <c r="E14" s="341" t="s">
        <v>83</v>
      </c>
      <c r="F14" s="350">
        <v>1533382</v>
      </c>
      <c r="G14" s="350">
        <v>567351</v>
      </c>
      <c r="H14" s="199">
        <v>662767.12</v>
      </c>
      <c r="I14" s="335">
        <v>1989</v>
      </c>
      <c r="J14" s="3"/>
      <c r="K14" s="189" t="s">
        <v>316</v>
      </c>
      <c r="L14" s="3"/>
      <c r="M14" s="3"/>
      <c r="N14" s="197" t="s">
        <v>303</v>
      </c>
    </row>
    <row r="15" spans="1:16" ht="32.6" customHeight="1" x14ac:dyDescent="0.25">
      <c r="A15" s="12">
        <v>9</v>
      </c>
      <c r="B15" s="365"/>
      <c r="C15" s="7" t="s">
        <v>26</v>
      </c>
      <c r="D15" s="19" t="s">
        <v>98</v>
      </c>
      <c r="E15" s="343"/>
      <c r="F15" s="351"/>
      <c r="G15" s="351"/>
      <c r="H15" s="199">
        <v>664898.21</v>
      </c>
      <c r="I15" s="337"/>
      <c r="J15" s="3"/>
      <c r="K15" s="189" t="s">
        <v>316</v>
      </c>
      <c r="L15" s="3"/>
      <c r="M15" s="3"/>
      <c r="N15" s="197" t="s">
        <v>303</v>
      </c>
    </row>
    <row r="16" spans="1:16" ht="33.450000000000003" customHeight="1" x14ac:dyDescent="0.25">
      <c r="A16" s="12">
        <v>10</v>
      </c>
      <c r="B16" s="366"/>
      <c r="C16" s="7" t="s">
        <v>27</v>
      </c>
      <c r="D16" s="19" t="s">
        <v>99</v>
      </c>
      <c r="E16" s="342"/>
      <c r="F16" s="352"/>
      <c r="G16" s="352"/>
      <c r="H16" s="199">
        <v>661701.57999999996</v>
      </c>
      <c r="I16" s="336"/>
      <c r="J16" s="3"/>
      <c r="K16" s="189" t="s">
        <v>316</v>
      </c>
      <c r="L16" s="3"/>
      <c r="M16" s="3"/>
      <c r="N16" s="197" t="s">
        <v>303</v>
      </c>
    </row>
    <row r="17" spans="1:14" ht="34" customHeight="1" x14ac:dyDescent="0.25">
      <c r="A17" s="12">
        <v>11</v>
      </c>
      <c r="B17" s="362" t="s">
        <v>80</v>
      </c>
      <c r="C17" s="3" t="s">
        <v>81</v>
      </c>
      <c r="D17" s="19" t="s">
        <v>104</v>
      </c>
      <c r="E17" s="332" t="s">
        <v>84</v>
      </c>
      <c r="F17" s="350">
        <v>111454</v>
      </c>
      <c r="G17" s="350">
        <v>62702</v>
      </c>
      <c r="H17" s="199">
        <v>523415.44</v>
      </c>
      <c r="I17" s="150">
        <v>43159</v>
      </c>
      <c r="J17" s="159"/>
      <c r="K17" s="189" t="s">
        <v>316</v>
      </c>
      <c r="L17" s="3"/>
      <c r="M17" s="3"/>
      <c r="N17" s="197" t="s">
        <v>303</v>
      </c>
    </row>
    <row r="18" spans="1:14" ht="34" customHeight="1" x14ac:dyDescent="0.25">
      <c r="A18" s="12">
        <v>12</v>
      </c>
      <c r="B18" s="363"/>
      <c r="C18" s="3" t="s">
        <v>82</v>
      </c>
      <c r="D18" s="19" t="s">
        <v>105</v>
      </c>
      <c r="E18" s="333"/>
      <c r="F18" s="352"/>
      <c r="G18" s="352"/>
      <c r="H18" s="199">
        <v>291395.33</v>
      </c>
      <c r="I18" s="150">
        <v>43159</v>
      </c>
      <c r="J18" s="159"/>
      <c r="K18" s="189" t="s">
        <v>316</v>
      </c>
      <c r="L18" s="3"/>
      <c r="M18" s="3"/>
      <c r="N18" s="197" t="s">
        <v>303</v>
      </c>
    </row>
    <row r="19" spans="1:14" ht="17.5" customHeight="1" x14ac:dyDescent="0.25">
      <c r="A19" s="12"/>
      <c r="B19" s="360" t="s">
        <v>91</v>
      </c>
      <c r="C19" s="327"/>
      <c r="D19" s="45"/>
      <c r="E19" s="45"/>
      <c r="F19" s="46">
        <f>SUM(F7:F18)</f>
        <v>2379697</v>
      </c>
      <c r="G19" s="46">
        <f>SUM(G7:G18)</f>
        <v>901950</v>
      </c>
      <c r="H19" s="45"/>
      <c r="I19" s="45"/>
      <c r="J19" s="45"/>
      <c r="K19" s="45"/>
      <c r="L19" s="45"/>
      <c r="M19" s="45"/>
    </row>
    <row r="20" spans="1:14" x14ac:dyDescent="0.25">
      <c r="A20" s="12"/>
      <c r="B20" s="348" t="s">
        <v>0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9"/>
    </row>
    <row r="21" spans="1:14" ht="65.900000000000006" customHeight="1" x14ac:dyDescent="0.25">
      <c r="A21" s="12">
        <v>13</v>
      </c>
      <c r="B21" s="169" t="s">
        <v>72</v>
      </c>
      <c r="C21" s="3" t="s">
        <v>46</v>
      </c>
      <c r="D21" s="10"/>
      <c r="E21" s="3" t="s">
        <v>90</v>
      </c>
      <c r="F21" s="14">
        <v>155481</v>
      </c>
      <c r="G21" s="14">
        <f t="shared" ref="G21:G27" si="0">F21</f>
        <v>155481</v>
      </c>
      <c r="H21" s="10"/>
      <c r="I21" s="25">
        <v>1972</v>
      </c>
      <c r="J21" s="10"/>
      <c r="K21" s="10"/>
      <c r="L21" s="10"/>
      <c r="M21" s="10"/>
    </row>
    <row r="22" spans="1:14" ht="33.799999999999997" customHeight="1" x14ac:dyDescent="0.25">
      <c r="A22" s="12">
        <v>14</v>
      </c>
      <c r="B22" s="169" t="s">
        <v>73</v>
      </c>
      <c r="C22" s="3" t="s">
        <v>46</v>
      </c>
      <c r="D22" s="10"/>
      <c r="E22" s="3" t="s">
        <v>85</v>
      </c>
      <c r="F22" s="14">
        <v>171235</v>
      </c>
      <c r="G22" s="14">
        <f t="shared" si="0"/>
        <v>171235</v>
      </c>
      <c r="H22" s="10"/>
      <c r="I22" s="25">
        <v>1986</v>
      </c>
      <c r="J22" s="10"/>
      <c r="K22" s="10"/>
      <c r="L22" s="10"/>
      <c r="M22" s="10"/>
    </row>
    <row r="23" spans="1:14" ht="34.5" customHeight="1" x14ac:dyDescent="0.25">
      <c r="A23" s="12">
        <v>15</v>
      </c>
      <c r="B23" s="170" t="s">
        <v>74</v>
      </c>
      <c r="C23" s="3" t="s">
        <v>46</v>
      </c>
      <c r="D23" s="10"/>
      <c r="E23" s="3" t="s">
        <v>85</v>
      </c>
      <c r="F23" s="14">
        <v>171235</v>
      </c>
      <c r="G23" s="14">
        <f t="shared" si="0"/>
        <v>171235</v>
      </c>
      <c r="H23" s="10"/>
      <c r="I23" s="25">
        <v>1986</v>
      </c>
      <c r="J23" s="10"/>
      <c r="K23" s="10"/>
      <c r="L23" s="10"/>
      <c r="M23" s="10"/>
    </row>
    <row r="24" spans="1:14" ht="34.5" customHeight="1" x14ac:dyDescent="0.25">
      <c r="A24" s="12">
        <v>16</v>
      </c>
      <c r="B24" s="170" t="s">
        <v>76</v>
      </c>
      <c r="C24" s="3" t="s">
        <v>46</v>
      </c>
      <c r="D24" s="10"/>
      <c r="E24" s="3" t="s">
        <v>85</v>
      </c>
      <c r="F24" s="14">
        <v>716163</v>
      </c>
      <c r="G24" s="14">
        <f t="shared" si="0"/>
        <v>716163</v>
      </c>
      <c r="H24" s="10"/>
      <c r="I24" s="25">
        <v>1984</v>
      </c>
      <c r="J24" s="10"/>
      <c r="K24" s="10"/>
      <c r="L24" s="10"/>
      <c r="M24" s="10"/>
    </row>
    <row r="25" spans="1:14" ht="35.5" customHeight="1" x14ac:dyDescent="0.25">
      <c r="A25" s="12">
        <v>17</v>
      </c>
      <c r="B25" s="170" t="s">
        <v>77</v>
      </c>
      <c r="C25" s="3" t="s">
        <v>58</v>
      </c>
      <c r="D25" s="10"/>
      <c r="E25" s="3" t="s">
        <v>85</v>
      </c>
      <c r="F25" s="14">
        <v>238000</v>
      </c>
      <c r="G25" s="14">
        <f t="shared" si="0"/>
        <v>238000</v>
      </c>
      <c r="H25" s="10"/>
      <c r="I25" s="25">
        <v>1962</v>
      </c>
      <c r="J25" s="10"/>
      <c r="K25" s="27" t="s">
        <v>87</v>
      </c>
      <c r="L25" s="10"/>
      <c r="M25" s="10"/>
    </row>
    <row r="26" spans="1:14" ht="36" customHeight="1" x14ac:dyDescent="0.25">
      <c r="A26" s="12">
        <v>18</v>
      </c>
      <c r="B26" s="170" t="s">
        <v>78</v>
      </c>
      <c r="C26" s="3" t="s">
        <v>60</v>
      </c>
      <c r="D26" s="10"/>
      <c r="E26" s="3" t="s">
        <v>85</v>
      </c>
      <c r="F26" s="14">
        <v>719618</v>
      </c>
      <c r="G26" s="14">
        <f t="shared" si="0"/>
        <v>719618</v>
      </c>
      <c r="H26" s="10"/>
      <c r="I26" s="25">
        <v>1972</v>
      </c>
      <c r="J26" s="10"/>
      <c r="K26" s="27" t="s">
        <v>87</v>
      </c>
      <c r="L26" s="10"/>
      <c r="M26" s="10"/>
    </row>
    <row r="27" spans="1:14" ht="43.5" x14ac:dyDescent="0.25">
      <c r="A27" s="12">
        <v>19</v>
      </c>
      <c r="B27" s="171" t="s">
        <v>261</v>
      </c>
      <c r="C27" s="3" t="s">
        <v>49</v>
      </c>
      <c r="D27" s="19" t="s">
        <v>260</v>
      </c>
      <c r="E27" s="3" t="s">
        <v>85</v>
      </c>
      <c r="F27" s="14">
        <f>683655-170401.81</f>
        <v>513253.19</v>
      </c>
      <c r="G27" s="14">
        <f t="shared" si="0"/>
        <v>513253.19</v>
      </c>
      <c r="H27" s="10"/>
      <c r="I27" s="137">
        <v>43067</v>
      </c>
      <c r="J27" s="10"/>
      <c r="K27" s="25" t="s">
        <v>262</v>
      </c>
      <c r="L27" s="10"/>
      <c r="M27" s="10"/>
    </row>
    <row r="28" spans="1:14" ht="12.25" customHeight="1" x14ac:dyDescent="0.25">
      <c r="A28" s="12"/>
      <c r="B28" s="360" t="s">
        <v>86</v>
      </c>
      <c r="C28" s="327"/>
      <c r="D28" s="47"/>
      <c r="E28" s="47"/>
      <c r="F28" s="48">
        <f>SUM(F21:F27)</f>
        <v>2684985.19</v>
      </c>
      <c r="G28" s="48">
        <f>SUM(G21:G27)</f>
        <v>2684985.19</v>
      </c>
      <c r="H28" s="43"/>
      <c r="I28" s="43"/>
      <c r="J28" s="43"/>
      <c r="K28" s="43"/>
      <c r="L28" s="43"/>
      <c r="M28" s="43"/>
    </row>
    <row r="29" spans="1:14" x14ac:dyDescent="0.25">
      <c r="A29" s="12"/>
      <c r="B29" s="8" t="s">
        <v>28</v>
      </c>
    </row>
    <row r="30" spans="1:14" ht="39.25" customHeight="1" x14ac:dyDescent="0.25">
      <c r="A30" s="12">
        <v>20</v>
      </c>
      <c r="B30" s="172" t="s">
        <v>32</v>
      </c>
      <c r="C30" s="3" t="s">
        <v>46</v>
      </c>
      <c r="D30" s="10"/>
      <c r="E30" s="10"/>
      <c r="F30" s="14">
        <v>60150</v>
      </c>
      <c r="G30" s="14">
        <f t="shared" ref="G30:G31" si="1">F30</f>
        <v>60150</v>
      </c>
      <c r="H30" s="10"/>
      <c r="I30" s="19">
        <v>2009</v>
      </c>
      <c r="J30" s="10"/>
      <c r="K30" s="10"/>
      <c r="L30" s="10"/>
      <c r="M30" s="10"/>
    </row>
    <row r="31" spans="1:14" ht="37.549999999999997" customHeight="1" x14ac:dyDescent="0.25">
      <c r="A31" s="12">
        <v>21</v>
      </c>
      <c r="B31" s="172" t="s">
        <v>33</v>
      </c>
      <c r="C31" s="3" t="s">
        <v>46</v>
      </c>
      <c r="D31" s="10"/>
      <c r="E31" s="10"/>
      <c r="F31" s="14">
        <v>20050</v>
      </c>
      <c r="G31" s="14">
        <f t="shared" si="1"/>
        <v>20050</v>
      </c>
      <c r="H31" s="10"/>
      <c r="I31" s="19">
        <v>2009</v>
      </c>
      <c r="J31" s="10"/>
      <c r="K31" s="10"/>
      <c r="L31" s="10"/>
      <c r="M31" s="10"/>
    </row>
    <row r="32" spans="1:14" ht="32.6" customHeight="1" x14ac:dyDescent="0.25">
      <c r="A32" s="12">
        <v>22</v>
      </c>
      <c r="B32" s="172" t="s">
        <v>34</v>
      </c>
      <c r="C32" s="3" t="s">
        <v>46</v>
      </c>
      <c r="D32" s="10"/>
      <c r="E32" s="10"/>
      <c r="F32" s="14">
        <v>32175</v>
      </c>
      <c r="G32" s="14">
        <f>F32</f>
        <v>32175</v>
      </c>
      <c r="H32" s="10"/>
      <c r="I32" s="25">
        <v>1967</v>
      </c>
      <c r="J32" s="10"/>
      <c r="K32" s="10"/>
      <c r="L32" s="10"/>
      <c r="M32" s="10"/>
    </row>
    <row r="33" spans="1:13" ht="33.450000000000003" customHeight="1" x14ac:dyDescent="0.25">
      <c r="A33" s="12">
        <v>23</v>
      </c>
      <c r="B33" s="172" t="s">
        <v>35</v>
      </c>
      <c r="C33" s="3" t="s">
        <v>46</v>
      </c>
      <c r="D33" s="10"/>
      <c r="E33" s="10"/>
      <c r="F33" s="14">
        <v>10725</v>
      </c>
      <c r="G33" s="14">
        <f t="shared" ref="G33:G39" si="2">F33</f>
        <v>10725</v>
      </c>
      <c r="H33" s="10"/>
      <c r="I33" s="25">
        <v>1967</v>
      </c>
      <c r="J33" s="10"/>
      <c r="K33" s="10"/>
      <c r="L33" s="10"/>
      <c r="M33" s="10"/>
    </row>
    <row r="34" spans="1:13" ht="31.75" customHeight="1" x14ac:dyDescent="0.25">
      <c r="A34" s="12">
        <v>24</v>
      </c>
      <c r="B34" s="172" t="s">
        <v>36</v>
      </c>
      <c r="C34" s="3" t="s">
        <v>46</v>
      </c>
      <c r="D34" s="10"/>
      <c r="E34" s="10"/>
      <c r="F34" s="14">
        <v>32175</v>
      </c>
      <c r="G34" s="14">
        <f t="shared" si="2"/>
        <v>32175</v>
      </c>
      <c r="H34" s="10"/>
      <c r="I34" s="25">
        <v>1967</v>
      </c>
      <c r="J34" s="10"/>
      <c r="K34" s="10"/>
      <c r="L34" s="10"/>
      <c r="M34" s="10"/>
    </row>
    <row r="35" spans="1:13" ht="31.95" customHeight="1" x14ac:dyDescent="0.25">
      <c r="A35" s="12">
        <v>25</v>
      </c>
      <c r="B35" s="172" t="s">
        <v>37</v>
      </c>
      <c r="C35" s="3" t="s">
        <v>46</v>
      </c>
      <c r="D35" s="10"/>
      <c r="E35" s="10"/>
      <c r="F35" s="14">
        <v>10725</v>
      </c>
      <c r="G35" s="14">
        <f t="shared" si="2"/>
        <v>10725</v>
      </c>
      <c r="H35" s="10"/>
      <c r="I35" s="25">
        <v>1967</v>
      </c>
      <c r="J35" s="10"/>
      <c r="K35" s="10"/>
      <c r="L35" s="10"/>
      <c r="M35" s="10"/>
    </row>
    <row r="36" spans="1:13" ht="31.75" customHeight="1" x14ac:dyDescent="0.25">
      <c r="A36" s="12">
        <v>26</v>
      </c>
      <c r="B36" s="172" t="s">
        <v>38</v>
      </c>
      <c r="C36" s="3" t="s">
        <v>46</v>
      </c>
      <c r="D36" s="10"/>
      <c r="E36" s="10"/>
      <c r="F36" s="14">
        <v>57356.62</v>
      </c>
      <c r="G36" s="14">
        <f t="shared" si="2"/>
        <v>57356.62</v>
      </c>
      <c r="H36" s="10"/>
      <c r="I36" s="19">
        <v>1980</v>
      </c>
      <c r="J36" s="10"/>
      <c r="K36" s="10"/>
      <c r="L36" s="10"/>
      <c r="M36" s="10"/>
    </row>
    <row r="37" spans="1:13" ht="33.799999999999997" customHeight="1" x14ac:dyDescent="0.25">
      <c r="A37" s="12">
        <v>27</v>
      </c>
      <c r="B37" s="172" t="s">
        <v>39</v>
      </c>
      <c r="C37" s="3" t="s">
        <v>46</v>
      </c>
      <c r="D37" s="19"/>
      <c r="E37" s="10"/>
      <c r="F37" s="14">
        <v>19118.88</v>
      </c>
      <c r="G37" s="14">
        <f t="shared" si="2"/>
        <v>19118.88</v>
      </c>
      <c r="H37" s="10"/>
      <c r="I37" s="19">
        <v>1980</v>
      </c>
      <c r="J37" s="10"/>
      <c r="K37" s="10"/>
      <c r="L37" s="10"/>
      <c r="M37" s="10"/>
    </row>
    <row r="38" spans="1:13" ht="34.5" customHeight="1" x14ac:dyDescent="0.25">
      <c r="A38" s="12">
        <v>28</v>
      </c>
      <c r="B38" s="173" t="s">
        <v>138</v>
      </c>
      <c r="C38" s="3" t="s">
        <v>48</v>
      </c>
      <c r="D38" s="10"/>
      <c r="E38" s="10"/>
      <c r="F38" s="14">
        <v>29031.75</v>
      </c>
      <c r="G38" s="14">
        <f t="shared" si="2"/>
        <v>29031.75</v>
      </c>
      <c r="H38" s="10"/>
      <c r="I38" s="19">
        <v>1988</v>
      </c>
      <c r="J38" s="10"/>
      <c r="K38" s="10"/>
      <c r="L38" s="10"/>
      <c r="M38" s="10"/>
    </row>
    <row r="39" spans="1:13" ht="35.5" customHeight="1" x14ac:dyDescent="0.25">
      <c r="A39" s="12">
        <v>29</v>
      </c>
      <c r="B39" s="173" t="s">
        <v>139</v>
      </c>
      <c r="C39" s="3" t="s">
        <v>48</v>
      </c>
      <c r="D39" s="10"/>
      <c r="E39" s="10"/>
      <c r="F39" s="14">
        <v>9677.25</v>
      </c>
      <c r="G39" s="14">
        <f t="shared" si="2"/>
        <v>9677.25</v>
      </c>
      <c r="H39" s="10"/>
      <c r="I39" s="19">
        <v>1988</v>
      </c>
      <c r="J39" s="10"/>
      <c r="K39" s="10"/>
      <c r="L39" s="10"/>
      <c r="M39" s="10"/>
    </row>
    <row r="40" spans="1:13" ht="36" customHeight="1" x14ac:dyDescent="0.25">
      <c r="A40" s="12">
        <v>30</v>
      </c>
      <c r="B40" s="173" t="s">
        <v>42</v>
      </c>
      <c r="C40" s="3" t="s">
        <v>46</v>
      </c>
      <c r="D40" s="10"/>
      <c r="E40" s="10"/>
      <c r="F40" s="14">
        <v>1464827.25</v>
      </c>
      <c r="G40" s="14">
        <v>468744.75</v>
      </c>
      <c r="H40" s="10"/>
      <c r="I40" s="19">
        <v>2006</v>
      </c>
      <c r="J40" s="10"/>
      <c r="K40" s="10"/>
      <c r="L40" s="10"/>
      <c r="M40" s="10"/>
    </row>
    <row r="41" spans="1:13" ht="35.5" customHeight="1" x14ac:dyDescent="0.25">
      <c r="A41" s="12">
        <v>31</v>
      </c>
      <c r="B41" s="174" t="s">
        <v>43</v>
      </c>
      <c r="C41" s="3" t="s">
        <v>46</v>
      </c>
      <c r="D41" s="10"/>
      <c r="E41" s="10"/>
      <c r="F41" s="14">
        <v>488275.75</v>
      </c>
      <c r="G41" s="14">
        <v>156248.25</v>
      </c>
      <c r="H41" s="10"/>
      <c r="I41" s="19">
        <v>2006</v>
      </c>
      <c r="J41" s="10"/>
      <c r="K41" s="10"/>
      <c r="L41" s="10"/>
      <c r="M41" s="10"/>
    </row>
    <row r="42" spans="1:13" ht="35.5" customHeight="1" x14ac:dyDescent="0.25">
      <c r="A42" s="12">
        <v>32</v>
      </c>
      <c r="B42" s="174" t="s">
        <v>44</v>
      </c>
      <c r="C42" s="3" t="s">
        <v>46</v>
      </c>
      <c r="D42" s="10"/>
      <c r="E42" s="10"/>
      <c r="F42" s="14">
        <v>15738288.08</v>
      </c>
      <c r="G42" s="14">
        <v>1259063</v>
      </c>
      <c r="H42" s="10"/>
      <c r="I42" s="19">
        <v>2012</v>
      </c>
      <c r="J42" s="10"/>
      <c r="K42" s="10"/>
      <c r="L42" s="10"/>
      <c r="M42" s="10"/>
    </row>
    <row r="43" spans="1:13" ht="36" customHeight="1" x14ac:dyDescent="0.25">
      <c r="A43" s="12">
        <v>33</v>
      </c>
      <c r="B43" s="175" t="s">
        <v>51</v>
      </c>
      <c r="C43" s="3" t="s">
        <v>49</v>
      </c>
      <c r="D43" s="10"/>
      <c r="E43" s="10"/>
      <c r="F43" s="14">
        <v>15000</v>
      </c>
      <c r="G43" s="14">
        <f t="shared" ref="G43:G50" si="3">F43</f>
        <v>15000</v>
      </c>
      <c r="H43" s="10"/>
      <c r="I43" s="19">
        <v>1953</v>
      </c>
      <c r="J43" s="10"/>
      <c r="K43" s="10"/>
      <c r="L43" s="10"/>
      <c r="M43" s="10"/>
    </row>
    <row r="44" spans="1:13" ht="34.5" customHeight="1" x14ac:dyDescent="0.25">
      <c r="A44" s="12">
        <v>34</v>
      </c>
      <c r="B44" s="173" t="s">
        <v>52</v>
      </c>
      <c r="C44" s="6" t="s">
        <v>57</v>
      </c>
      <c r="D44" s="10"/>
      <c r="E44" s="10"/>
      <c r="F44" s="14">
        <v>15000</v>
      </c>
      <c r="G44" s="14">
        <f t="shared" si="3"/>
        <v>15000</v>
      </c>
      <c r="H44" s="10"/>
      <c r="I44" s="19">
        <v>2005</v>
      </c>
      <c r="J44" s="10"/>
      <c r="K44" s="10"/>
      <c r="L44" s="10"/>
      <c r="M44" s="10"/>
    </row>
    <row r="45" spans="1:13" ht="36" customHeight="1" x14ac:dyDescent="0.25">
      <c r="A45" s="12">
        <v>35</v>
      </c>
      <c r="B45" s="173" t="s">
        <v>53</v>
      </c>
      <c r="C45" s="3" t="s">
        <v>46</v>
      </c>
      <c r="D45" s="10"/>
      <c r="E45" s="10"/>
      <c r="F45" s="14">
        <v>5000</v>
      </c>
      <c r="G45" s="14">
        <f t="shared" si="3"/>
        <v>5000</v>
      </c>
      <c r="H45" s="10"/>
      <c r="I45" s="19">
        <v>2010</v>
      </c>
      <c r="J45" s="10"/>
      <c r="K45" s="10"/>
      <c r="L45" s="10"/>
      <c r="M45" s="10"/>
    </row>
    <row r="46" spans="1:13" ht="40.1" customHeight="1" x14ac:dyDescent="0.25">
      <c r="A46" s="12">
        <v>36</v>
      </c>
      <c r="B46" s="173" t="s">
        <v>54</v>
      </c>
      <c r="C46" s="3" t="s">
        <v>58</v>
      </c>
      <c r="D46" s="10"/>
      <c r="E46" s="10"/>
      <c r="F46" s="10">
        <v>0</v>
      </c>
      <c r="G46" s="10">
        <f t="shared" si="3"/>
        <v>0</v>
      </c>
      <c r="H46" s="10"/>
      <c r="I46" s="19"/>
      <c r="J46" s="10"/>
      <c r="K46" s="10"/>
      <c r="L46" s="10"/>
      <c r="M46" s="10"/>
    </row>
    <row r="47" spans="1:13" ht="36.700000000000003" customHeight="1" x14ac:dyDescent="0.25">
      <c r="A47" s="12">
        <v>37</v>
      </c>
      <c r="B47" s="173" t="s">
        <v>55</v>
      </c>
      <c r="C47" s="3" t="s">
        <v>59</v>
      </c>
      <c r="D47" s="10"/>
      <c r="E47" s="10"/>
      <c r="F47" s="10">
        <v>0</v>
      </c>
      <c r="G47" s="10">
        <f t="shared" si="3"/>
        <v>0</v>
      </c>
      <c r="H47" s="10"/>
      <c r="I47" s="19"/>
      <c r="J47" s="10"/>
      <c r="K47" s="10"/>
      <c r="L47" s="10"/>
      <c r="M47" s="10"/>
    </row>
    <row r="48" spans="1:13" ht="33.799999999999997" customHeight="1" x14ac:dyDescent="0.25">
      <c r="A48" s="12">
        <v>38</v>
      </c>
      <c r="B48" s="176" t="s">
        <v>56</v>
      </c>
      <c r="C48" s="3" t="s">
        <v>60</v>
      </c>
      <c r="D48" s="10"/>
      <c r="E48" s="10"/>
      <c r="F48" s="10">
        <v>0</v>
      </c>
      <c r="G48" s="10">
        <f t="shared" si="3"/>
        <v>0</v>
      </c>
      <c r="H48" s="10"/>
      <c r="I48" s="19"/>
      <c r="J48" s="10"/>
      <c r="K48" s="10"/>
      <c r="L48" s="10"/>
      <c r="M48" s="10"/>
    </row>
    <row r="49" spans="1:17" ht="58.75" customHeight="1" x14ac:dyDescent="0.25">
      <c r="A49" s="12">
        <v>39</v>
      </c>
      <c r="B49" s="177" t="s">
        <v>61</v>
      </c>
      <c r="C49" s="3" t="s">
        <v>46</v>
      </c>
      <c r="D49" s="10"/>
      <c r="E49" s="3" t="s">
        <v>88</v>
      </c>
      <c r="F49" s="12">
        <v>83780</v>
      </c>
      <c r="G49" s="13">
        <f t="shared" si="3"/>
        <v>83780</v>
      </c>
      <c r="H49" s="10"/>
      <c r="I49" s="19">
        <v>2010</v>
      </c>
      <c r="J49" s="10"/>
      <c r="K49" s="153" t="s">
        <v>89</v>
      </c>
      <c r="L49" s="10"/>
      <c r="M49" s="10"/>
    </row>
    <row r="50" spans="1:17" ht="33.799999999999997" customHeight="1" x14ac:dyDescent="0.25">
      <c r="A50" s="12">
        <v>40</v>
      </c>
      <c r="B50" s="171" t="s">
        <v>270</v>
      </c>
      <c r="C50" s="3" t="s">
        <v>62</v>
      </c>
      <c r="D50" s="19" t="s">
        <v>268</v>
      </c>
      <c r="E50" s="10"/>
      <c r="F50" s="12">
        <v>302671.48</v>
      </c>
      <c r="G50" s="13">
        <f t="shared" si="3"/>
        <v>302671.48</v>
      </c>
      <c r="H50" s="10"/>
      <c r="I50" s="19">
        <v>2012</v>
      </c>
      <c r="J50" s="10"/>
      <c r="K50" s="25" t="s">
        <v>269</v>
      </c>
      <c r="L50" s="10"/>
      <c r="M50" s="10"/>
    </row>
    <row r="51" spans="1:17" ht="35.5" customHeight="1" x14ac:dyDescent="0.25">
      <c r="A51" s="12">
        <v>41</v>
      </c>
      <c r="B51" s="174" t="s">
        <v>30</v>
      </c>
      <c r="C51" s="55" t="s">
        <v>161</v>
      </c>
      <c r="D51" s="12"/>
      <c r="E51" s="12"/>
      <c r="F51" s="14">
        <v>1576872</v>
      </c>
      <c r="G51" s="14">
        <v>1576872</v>
      </c>
      <c r="H51" s="12"/>
      <c r="I51" s="19">
        <v>1981</v>
      </c>
      <c r="J51" s="10"/>
      <c r="K51" s="10"/>
      <c r="L51" s="10"/>
      <c r="M51" s="10"/>
    </row>
    <row r="52" spans="1:17" ht="36" customHeight="1" x14ac:dyDescent="0.25">
      <c r="A52" s="12">
        <v>42</v>
      </c>
      <c r="B52" s="204" t="s">
        <v>321</v>
      </c>
      <c r="C52" s="55" t="s">
        <v>161</v>
      </c>
      <c r="D52" s="19" t="s">
        <v>322</v>
      </c>
      <c r="E52" s="12"/>
      <c r="F52" s="14">
        <v>1481465</v>
      </c>
      <c r="G52" s="14">
        <v>1481465</v>
      </c>
      <c r="H52" s="12"/>
      <c r="I52" s="189">
        <v>1976</v>
      </c>
      <c r="J52" s="10"/>
      <c r="K52" s="189" t="s">
        <v>320</v>
      </c>
      <c r="L52" s="10"/>
      <c r="M52" s="10"/>
    </row>
    <row r="53" spans="1:17" ht="32.6" customHeight="1" x14ac:dyDescent="0.25">
      <c r="A53" s="12">
        <v>43</v>
      </c>
      <c r="B53" s="178" t="s">
        <v>162</v>
      </c>
      <c r="C53" s="96" t="s">
        <v>231</v>
      </c>
      <c r="D53" s="128" t="s">
        <v>242</v>
      </c>
      <c r="E53" s="12"/>
      <c r="F53" s="133">
        <v>2055302</v>
      </c>
      <c r="G53" s="14">
        <v>0</v>
      </c>
      <c r="H53" s="12"/>
      <c r="I53" s="131">
        <v>43066</v>
      </c>
      <c r="J53" s="10"/>
      <c r="K53" s="25" t="s">
        <v>248</v>
      </c>
      <c r="L53" s="10"/>
      <c r="M53" s="10"/>
      <c r="N53" s="119"/>
    </row>
    <row r="54" spans="1:17" ht="24.8" customHeight="1" x14ac:dyDescent="0.25">
      <c r="A54" s="12">
        <v>44</v>
      </c>
      <c r="B54" s="178" t="s">
        <v>162</v>
      </c>
      <c r="C54" s="96" t="s">
        <v>163</v>
      </c>
      <c r="D54" s="128" t="s">
        <v>244</v>
      </c>
      <c r="E54" s="12"/>
      <c r="F54" s="133">
        <v>901939</v>
      </c>
      <c r="G54" s="14">
        <v>0</v>
      </c>
      <c r="H54" s="12"/>
      <c r="I54" s="131">
        <v>43061</v>
      </c>
      <c r="J54" s="10"/>
      <c r="K54" s="25" t="s">
        <v>246</v>
      </c>
      <c r="L54" s="10"/>
      <c r="M54" s="10"/>
      <c r="N54" s="119"/>
    </row>
    <row r="55" spans="1:17" ht="38.049999999999997" customHeight="1" x14ac:dyDescent="0.25">
      <c r="A55" s="12">
        <v>45</v>
      </c>
      <c r="B55" s="178" t="s">
        <v>318</v>
      </c>
      <c r="C55" s="96" t="s">
        <v>165</v>
      </c>
      <c r="D55" s="128" t="s">
        <v>266</v>
      </c>
      <c r="E55" s="12"/>
      <c r="F55" s="133">
        <v>450626</v>
      </c>
      <c r="G55" s="14">
        <v>0</v>
      </c>
      <c r="H55" s="12"/>
      <c r="I55" s="131">
        <v>43087</v>
      </c>
      <c r="J55" s="132"/>
      <c r="K55" s="189" t="s">
        <v>267</v>
      </c>
      <c r="L55" s="10"/>
      <c r="M55" s="10"/>
      <c r="N55" s="130"/>
      <c r="Q55" s="133"/>
    </row>
    <row r="56" spans="1:17" ht="36" customHeight="1" x14ac:dyDescent="0.25">
      <c r="A56" s="12">
        <v>46</v>
      </c>
      <c r="B56" s="178" t="s">
        <v>162</v>
      </c>
      <c r="C56" s="96" t="s">
        <v>166</v>
      </c>
      <c r="D56" s="128" t="s">
        <v>245</v>
      </c>
      <c r="E56" s="12"/>
      <c r="F56" s="133">
        <v>532507</v>
      </c>
      <c r="G56" s="14">
        <v>0</v>
      </c>
      <c r="H56" s="12"/>
      <c r="I56" s="131">
        <v>43061</v>
      </c>
      <c r="J56" s="10"/>
      <c r="K56" s="25" t="s">
        <v>246</v>
      </c>
      <c r="L56" s="10"/>
      <c r="M56" s="10"/>
      <c r="N56" s="133"/>
    </row>
    <row r="57" spans="1:17" ht="28.55" customHeight="1" x14ac:dyDescent="0.25">
      <c r="A57" s="12">
        <v>47</v>
      </c>
      <c r="B57" s="178" t="s">
        <v>323</v>
      </c>
      <c r="C57" s="96" t="s">
        <v>167</v>
      </c>
      <c r="D57" s="128" t="s">
        <v>273</v>
      </c>
      <c r="E57" s="12"/>
      <c r="F57" s="14">
        <v>0</v>
      </c>
      <c r="G57" s="14">
        <v>0</v>
      </c>
      <c r="H57" s="12"/>
      <c r="I57" s="189"/>
      <c r="J57" s="10"/>
      <c r="K57" s="10"/>
      <c r="L57" s="10"/>
      <c r="M57" s="10"/>
      <c r="N57" s="130"/>
    </row>
    <row r="58" spans="1:17" ht="30.75" customHeight="1" x14ac:dyDescent="0.25">
      <c r="A58" s="12">
        <v>48</v>
      </c>
      <c r="B58" s="178" t="s">
        <v>162</v>
      </c>
      <c r="C58" s="96" t="s">
        <v>168</v>
      </c>
      <c r="D58" s="12"/>
      <c r="E58" s="12"/>
      <c r="F58" s="14">
        <v>0</v>
      </c>
      <c r="G58" s="14">
        <v>0</v>
      </c>
      <c r="H58" s="12"/>
      <c r="I58" s="189"/>
      <c r="J58" s="10"/>
      <c r="K58" s="10"/>
      <c r="L58" s="10"/>
      <c r="M58" s="10"/>
      <c r="N58" s="130"/>
      <c r="Q58" s="133">
        <v>2159053</v>
      </c>
    </row>
    <row r="59" spans="1:17" ht="34" customHeight="1" x14ac:dyDescent="0.25">
      <c r="A59" s="12">
        <v>19</v>
      </c>
      <c r="B59" s="178" t="s">
        <v>319</v>
      </c>
      <c r="C59" s="96" t="s">
        <v>170</v>
      </c>
      <c r="D59" s="19" t="s">
        <v>276</v>
      </c>
      <c r="E59" s="12"/>
      <c r="F59" s="144">
        <v>545619</v>
      </c>
      <c r="G59" s="14">
        <v>0</v>
      </c>
      <c r="H59" s="12"/>
      <c r="I59" s="131">
        <v>43061</v>
      </c>
      <c r="J59" s="10"/>
      <c r="K59" s="189" t="s">
        <v>246</v>
      </c>
      <c r="L59" s="10"/>
      <c r="M59" s="10"/>
      <c r="N59" s="130"/>
      <c r="Q59" s="133"/>
    </row>
    <row r="60" spans="1:17" ht="25.5" customHeight="1" x14ac:dyDescent="0.25">
      <c r="A60" s="12">
        <v>50</v>
      </c>
      <c r="B60" s="178" t="s">
        <v>162</v>
      </c>
      <c r="C60" s="96" t="s">
        <v>172</v>
      </c>
      <c r="D60" s="128" t="s">
        <v>272</v>
      </c>
      <c r="E60" s="12"/>
      <c r="F60" s="14">
        <v>0</v>
      </c>
      <c r="G60" s="14">
        <v>0</v>
      </c>
      <c r="H60" s="12"/>
      <c r="I60" s="189"/>
      <c r="J60" s="10"/>
      <c r="K60" s="10"/>
      <c r="L60" s="10"/>
      <c r="M60" s="10"/>
      <c r="N60" s="129"/>
      <c r="Q60" s="135"/>
    </row>
    <row r="61" spans="1:17" ht="26.5" customHeight="1" x14ac:dyDescent="0.25">
      <c r="A61" s="12">
        <v>51</v>
      </c>
      <c r="B61" s="178" t="s">
        <v>162</v>
      </c>
      <c r="C61" s="96" t="s">
        <v>173</v>
      </c>
      <c r="D61" s="12"/>
      <c r="E61" s="12"/>
      <c r="F61" s="14">
        <v>0</v>
      </c>
      <c r="G61" s="14">
        <v>0</v>
      </c>
      <c r="H61" s="12"/>
      <c r="I61" s="189"/>
      <c r="J61" s="10"/>
      <c r="K61" s="10"/>
      <c r="L61" s="10"/>
      <c r="M61" s="10"/>
      <c r="N61" s="130"/>
      <c r="Q61" s="133">
        <v>3700689</v>
      </c>
    </row>
    <row r="62" spans="1:17" ht="35.5" customHeight="1" x14ac:dyDescent="0.25">
      <c r="A62" s="12">
        <v>52</v>
      </c>
      <c r="B62" s="178" t="s">
        <v>162</v>
      </c>
      <c r="C62" s="96" t="s">
        <v>174</v>
      </c>
      <c r="D62" s="128" t="s">
        <v>249</v>
      </c>
      <c r="E62" s="12"/>
      <c r="F62" s="133">
        <v>1129175</v>
      </c>
      <c r="G62" s="14">
        <v>0</v>
      </c>
      <c r="H62" s="12"/>
      <c r="I62" s="131">
        <v>43066</v>
      </c>
      <c r="J62" s="132"/>
      <c r="K62" s="189" t="s">
        <v>248</v>
      </c>
      <c r="L62" s="10"/>
      <c r="M62" s="10"/>
      <c r="N62" s="119"/>
    </row>
    <row r="63" spans="1:17" ht="33.799999999999997" customHeight="1" x14ac:dyDescent="0.25">
      <c r="A63" s="12">
        <v>53</v>
      </c>
      <c r="B63" s="178" t="s">
        <v>162</v>
      </c>
      <c r="C63" s="96" t="s">
        <v>175</v>
      </c>
      <c r="D63" s="128" t="s">
        <v>251</v>
      </c>
      <c r="E63" s="12"/>
      <c r="F63" s="133">
        <v>1512356</v>
      </c>
      <c r="G63" s="14">
        <v>0</v>
      </c>
      <c r="H63" s="12"/>
      <c r="I63" s="131">
        <v>43066</v>
      </c>
      <c r="J63" s="132"/>
      <c r="K63" s="189" t="s">
        <v>248</v>
      </c>
      <c r="L63" s="10"/>
      <c r="M63" s="10"/>
      <c r="N63" s="119"/>
    </row>
    <row r="64" spans="1:17" ht="31.95" customHeight="1" x14ac:dyDescent="0.25">
      <c r="A64" s="12">
        <v>54</v>
      </c>
      <c r="B64" s="178" t="s">
        <v>162</v>
      </c>
      <c r="C64" s="96" t="s">
        <v>176</v>
      </c>
      <c r="D64" s="128" t="s">
        <v>250</v>
      </c>
      <c r="E64" s="12"/>
      <c r="F64" s="133">
        <v>995507</v>
      </c>
      <c r="G64" s="14">
        <v>0</v>
      </c>
      <c r="H64" s="12"/>
      <c r="I64" s="131">
        <v>43066</v>
      </c>
      <c r="J64" s="132"/>
      <c r="K64" s="189" t="s">
        <v>248</v>
      </c>
      <c r="L64" s="10"/>
      <c r="M64" s="10"/>
      <c r="N64" s="119"/>
    </row>
    <row r="65" spans="1:17" ht="33.799999999999997" customHeight="1" x14ac:dyDescent="0.25">
      <c r="A65" s="12">
        <v>55</v>
      </c>
      <c r="B65" s="178" t="s">
        <v>162</v>
      </c>
      <c r="C65" s="96" t="s">
        <v>177</v>
      </c>
      <c r="D65" s="128" t="s">
        <v>247</v>
      </c>
      <c r="E65" s="12"/>
      <c r="F65" s="133">
        <v>1498352</v>
      </c>
      <c r="G65" s="14">
        <v>0</v>
      </c>
      <c r="H65" s="12"/>
      <c r="I65" s="131">
        <v>43061</v>
      </c>
      <c r="J65" s="132"/>
      <c r="K65" s="189" t="s">
        <v>246</v>
      </c>
      <c r="L65" s="10"/>
      <c r="M65" s="10"/>
      <c r="N65" s="119"/>
    </row>
    <row r="66" spans="1:17" ht="25.5" customHeight="1" x14ac:dyDescent="0.25">
      <c r="A66" s="12">
        <v>56</v>
      </c>
      <c r="B66" s="178" t="s">
        <v>162</v>
      </c>
      <c r="C66" s="96" t="s">
        <v>178</v>
      </c>
      <c r="D66" s="12"/>
      <c r="E66" s="12"/>
      <c r="F66" s="14">
        <v>0</v>
      </c>
      <c r="G66" s="14">
        <v>0</v>
      </c>
      <c r="H66" s="12"/>
      <c r="I66" s="189"/>
      <c r="J66" s="10"/>
      <c r="K66" s="10"/>
      <c r="L66" s="10"/>
      <c r="M66" s="10"/>
      <c r="N66" s="130"/>
      <c r="Q66" s="133">
        <v>11382769</v>
      </c>
    </row>
    <row r="67" spans="1:17" ht="27.2" x14ac:dyDescent="0.25">
      <c r="A67" s="12">
        <v>57</v>
      </c>
      <c r="B67" s="178" t="s">
        <v>162</v>
      </c>
      <c r="C67" s="96" t="s">
        <v>179</v>
      </c>
      <c r="D67" s="12"/>
      <c r="E67" s="12"/>
      <c r="F67" s="14">
        <v>0</v>
      </c>
      <c r="G67" s="14">
        <v>0</v>
      </c>
      <c r="H67" s="12"/>
      <c r="I67" s="189"/>
      <c r="J67" s="10"/>
      <c r="K67" s="10"/>
      <c r="L67" s="10"/>
      <c r="M67" s="10"/>
      <c r="N67" s="130"/>
      <c r="Q67" s="133">
        <v>11382769</v>
      </c>
    </row>
    <row r="68" spans="1:17" ht="27.2" x14ac:dyDescent="0.25">
      <c r="A68" s="12">
        <v>58</v>
      </c>
      <c r="B68" s="178" t="s">
        <v>162</v>
      </c>
      <c r="C68" s="96" t="s">
        <v>180</v>
      </c>
      <c r="D68" s="12"/>
      <c r="E68" s="12"/>
      <c r="F68" s="14">
        <v>0</v>
      </c>
      <c r="G68" s="14">
        <v>0</v>
      </c>
      <c r="H68" s="12"/>
      <c r="I68" s="189"/>
      <c r="J68" s="10"/>
      <c r="K68" s="10"/>
      <c r="L68" s="10"/>
      <c r="M68" s="10"/>
      <c r="N68" s="130"/>
      <c r="Q68" s="133">
        <v>11382769</v>
      </c>
    </row>
    <row r="69" spans="1:17" ht="21.75" x14ac:dyDescent="0.25">
      <c r="A69" s="12">
        <v>59</v>
      </c>
      <c r="B69" s="179" t="s">
        <v>232</v>
      </c>
      <c r="C69" s="332" t="s">
        <v>233</v>
      </c>
      <c r="D69" s="60"/>
      <c r="E69" s="60"/>
      <c r="F69" s="64">
        <v>35000</v>
      </c>
      <c r="G69" s="14">
        <f t="shared" ref="G69:G77" si="4">F69</f>
        <v>35000</v>
      </c>
      <c r="H69" s="60"/>
      <c r="I69" s="357">
        <v>2017</v>
      </c>
      <c r="J69" s="60"/>
      <c r="K69" s="332" t="s">
        <v>234</v>
      </c>
      <c r="L69" s="10"/>
      <c r="M69" s="10"/>
      <c r="N69" s="130"/>
      <c r="Q69" s="151"/>
    </row>
    <row r="70" spans="1:17" x14ac:dyDescent="0.25">
      <c r="A70" s="12">
        <v>60</v>
      </c>
      <c r="B70" s="180" t="s">
        <v>235</v>
      </c>
      <c r="C70" s="334"/>
      <c r="D70" s="60"/>
      <c r="E70" s="60"/>
      <c r="F70" s="64">
        <v>20000</v>
      </c>
      <c r="G70" s="14">
        <f t="shared" si="4"/>
        <v>20000</v>
      </c>
      <c r="H70" s="60"/>
      <c r="I70" s="358"/>
      <c r="J70" s="60"/>
      <c r="K70" s="334"/>
      <c r="L70" s="10"/>
      <c r="M70" s="10"/>
      <c r="N70" s="130"/>
      <c r="Q70" s="151"/>
    </row>
    <row r="71" spans="1:17" x14ac:dyDescent="0.25">
      <c r="A71" s="12">
        <v>61</v>
      </c>
      <c r="B71" s="180" t="s">
        <v>236</v>
      </c>
      <c r="C71" s="334"/>
      <c r="D71" s="60"/>
      <c r="E71" s="60"/>
      <c r="F71" s="64">
        <v>13000</v>
      </c>
      <c r="G71" s="14">
        <f t="shared" si="4"/>
        <v>13000</v>
      </c>
      <c r="H71" s="60"/>
      <c r="I71" s="358"/>
      <c r="J71" s="60"/>
      <c r="K71" s="334"/>
      <c r="L71" s="10"/>
      <c r="M71" s="10"/>
      <c r="N71" s="130"/>
      <c r="Q71" s="151"/>
    </row>
    <row r="72" spans="1:17" x14ac:dyDescent="0.25">
      <c r="A72" s="12">
        <v>62</v>
      </c>
      <c r="B72" s="180" t="s">
        <v>237</v>
      </c>
      <c r="C72" s="334"/>
      <c r="D72" s="60"/>
      <c r="E72" s="60"/>
      <c r="F72" s="64">
        <v>20000</v>
      </c>
      <c r="G72" s="14">
        <f t="shared" si="4"/>
        <v>20000</v>
      </c>
      <c r="H72" s="60"/>
      <c r="I72" s="358"/>
      <c r="J72" s="60"/>
      <c r="K72" s="334"/>
      <c r="L72" s="10"/>
      <c r="M72" s="10"/>
      <c r="N72" s="130"/>
      <c r="Q72" s="151"/>
    </row>
    <row r="73" spans="1:17" x14ac:dyDescent="0.25">
      <c r="A73" s="12">
        <v>63</v>
      </c>
      <c r="B73" s="180" t="s">
        <v>238</v>
      </c>
      <c r="C73" s="334"/>
      <c r="D73" s="60"/>
      <c r="E73" s="60"/>
      <c r="F73" s="64">
        <v>19800</v>
      </c>
      <c r="G73" s="14">
        <f t="shared" si="4"/>
        <v>19800</v>
      </c>
      <c r="H73" s="60"/>
      <c r="I73" s="358"/>
      <c r="J73" s="60"/>
      <c r="K73" s="334"/>
      <c r="L73" s="10"/>
      <c r="M73" s="10"/>
      <c r="N73" s="130"/>
      <c r="Q73" s="151"/>
    </row>
    <row r="74" spans="1:17" ht="22.45" x14ac:dyDescent="0.25">
      <c r="A74" s="12">
        <v>64</v>
      </c>
      <c r="B74" s="180" t="s">
        <v>239</v>
      </c>
      <c r="C74" s="334"/>
      <c r="D74" s="60"/>
      <c r="E74" s="60"/>
      <c r="F74" s="64">
        <v>33000</v>
      </c>
      <c r="G74" s="14">
        <f t="shared" si="4"/>
        <v>33000</v>
      </c>
      <c r="H74" s="60"/>
      <c r="I74" s="358"/>
      <c r="J74" s="60"/>
      <c r="K74" s="334"/>
      <c r="L74" s="10"/>
      <c r="M74" s="10"/>
      <c r="N74" s="130"/>
      <c r="Q74" s="151"/>
    </row>
    <row r="75" spans="1:17" ht="33.299999999999997" x14ac:dyDescent="0.25">
      <c r="A75" s="12">
        <v>65</v>
      </c>
      <c r="B75" s="180" t="s">
        <v>240</v>
      </c>
      <c r="C75" s="334"/>
      <c r="D75" s="60"/>
      <c r="E75" s="60"/>
      <c r="F75" s="64">
        <v>45600</v>
      </c>
      <c r="G75" s="14">
        <f t="shared" si="4"/>
        <v>45600</v>
      </c>
      <c r="H75" s="60"/>
      <c r="I75" s="358"/>
      <c r="J75" s="60"/>
      <c r="K75" s="334"/>
      <c r="L75" s="10"/>
      <c r="M75" s="10"/>
      <c r="N75" s="130"/>
      <c r="Q75" s="151"/>
    </row>
    <row r="76" spans="1:17" x14ac:dyDescent="0.25">
      <c r="A76" s="12">
        <v>66</v>
      </c>
      <c r="B76" s="180" t="s">
        <v>241</v>
      </c>
      <c r="C76" s="333"/>
      <c r="D76" s="60"/>
      <c r="E76" s="60"/>
      <c r="F76" s="64">
        <v>13500</v>
      </c>
      <c r="G76" s="14">
        <f t="shared" si="4"/>
        <v>13500</v>
      </c>
      <c r="H76" s="60"/>
      <c r="I76" s="359"/>
      <c r="J76" s="60"/>
      <c r="K76" s="333"/>
      <c r="L76" s="10"/>
      <c r="M76" s="10"/>
      <c r="N76" s="130"/>
      <c r="Q76" s="151"/>
    </row>
    <row r="77" spans="1:17" ht="32.950000000000003" customHeight="1" x14ac:dyDescent="0.25">
      <c r="A77" s="12">
        <v>67</v>
      </c>
      <c r="B77" s="179" t="s">
        <v>237</v>
      </c>
      <c r="C77" s="189" t="s">
        <v>233</v>
      </c>
      <c r="D77" s="60"/>
      <c r="E77" s="60"/>
      <c r="F77" s="64">
        <v>20000</v>
      </c>
      <c r="G77" s="14">
        <f t="shared" si="4"/>
        <v>20000</v>
      </c>
      <c r="H77" s="60"/>
      <c r="I77" s="145"/>
      <c r="J77" s="60"/>
      <c r="K77" s="189"/>
      <c r="L77" s="10"/>
      <c r="M77" s="10"/>
      <c r="N77" s="130"/>
      <c r="Q77" s="151"/>
    </row>
    <row r="78" spans="1:17" x14ac:dyDescent="0.25">
      <c r="A78" s="12"/>
      <c r="B78" s="360" t="s">
        <v>109</v>
      </c>
      <c r="C78" s="327"/>
      <c r="D78" s="47"/>
      <c r="E78" s="47"/>
      <c r="F78" s="44">
        <f>SUM(F30:F77)</f>
        <v>31293647.059999999</v>
      </c>
      <c r="G78" s="44">
        <f>SUM(G30:G77)</f>
        <v>5864928.9800000004</v>
      </c>
      <c r="H78" s="51"/>
      <c r="I78" s="51"/>
      <c r="J78" s="51"/>
      <c r="K78" s="51"/>
      <c r="L78" s="51"/>
      <c r="M78" s="51"/>
      <c r="N78" s="44">
        <f>SUM(N30:N68)</f>
        <v>0</v>
      </c>
      <c r="O78" s="44">
        <f>SUM(O30:O68)</f>
        <v>0</v>
      </c>
      <c r="P78" s="44">
        <f>SUM(P30:P68)</f>
        <v>0</v>
      </c>
    </row>
    <row r="79" spans="1:17" x14ac:dyDescent="0.25">
      <c r="A79" s="12"/>
      <c r="B79" s="181" t="s">
        <v>108</v>
      </c>
      <c r="C79" s="73"/>
      <c r="D79" s="73"/>
      <c r="E79" s="73"/>
      <c r="F79" s="76">
        <f>F19+F28+F78</f>
        <v>36358329.25</v>
      </c>
      <c r="G79" s="76">
        <f>G19+G28+G78</f>
        <v>9451864.1699999999</v>
      </c>
      <c r="H79" s="74"/>
      <c r="I79" s="73"/>
      <c r="J79" s="73"/>
      <c r="K79" s="73"/>
      <c r="L79" s="73"/>
      <c r="M79" s="75"/>
      <c r="N79" s="76">
        <f>N19+N28+N78</f>
        <v>0</v>
      </c>
      <c r="O79" s="76">
        <f>O19+O28+O78</f>
        <v>0</v>
      </c>
      <c r="P79" s="76">
        <f>P19+P28+P78</f>
        <v>0</v>
      </c>
    </row>
    <row r="80" spans="1:17" x14ac:dyDescent="0.25">
      <c r="A80" s="12"/>
      <c r="B80" s="53" t="s">
        <v>79</v>
      </c>
    </row>
    <row r="81" spans="1:13" ht="43.5" customHeight="1" x14ac:dyDescent="0.25">
      <c r="A81" s="12">
        <v>68</v>
      </c>
      <c r="B81" s="182" t="s">
        <v>132</v>
      </c>
      <c r="C81" s="3" t="s">
        <v>46</v>
      </c>
      <c r="D81" s="10"/>
      <c r="E81" s="10"/>
      <c r="F81" s="31">
        <v>34200</v>
      </c>
      <c r="G81" s="14">
        <f t="shared" ref="G81:G82" si="5">F81</f>
        <v>34200</v>
      </c>
      <c r="H81" s="10"/>
      <c r="I81" s="19">
        <v>2005</v>
      </c>
      <c r="J81" s="10"/>
      <c r="K81" s="3" t="s">
        <v>87</v>
      </c>
      <c r="L81" s="10"/>
      <c r="M81" s="10"/>
    </row>
    <row r="82" spans="1:13" ht="36.700000000000003" customHeight="1" x14ac:dyDescent="0.25">
      <c r="A82" s="12">
        <v>69</v>
      </c>
      <c r="B82" s="182" t="s">
        <v>133</v>
      </c>
      <c r="C82" s="3" t="s">
        <v>46</v>
      </c>
      <c r="D82" s="10"/>
      <c r="E82" s="10"/>
      <c r="F82" s="32">
        <v>27140</v>
      </c>
      <c r="G82" s="14">
        <f t="shared" si="5"/>
        <v>27140</v>
      </c>
      <c r="H82" s="10"/>
      <c r="I82" s="19">
        <v>2012</v>
      </c>
      <c r="J82" s="10"/>
      <c r="K82" s="10"/>
      <c r="L82" s="10"/>
      <c r="M82" s="10"/>
    </row>
    <row r="83" spans="1:13" x14ac:dyDescent="0.25">
      <c r="A83" s="12">
        <v>70</v>
      </c>
      <c r="B83" s="361" t="s">
        <v>107</v>
      </c>
      <c r="C83" s="361"/>
      <c r="D83" s="54"/>
      <c r="E83" s="54"/>
      <c r="F83" s="146">
        <f>SUM(F81:F82)</f>
        <v>61340</v>
      </c>
      <c r="G83" s="146">
        <f>SUM(G81:G82)</f>
        <v>61340</v>
      </c>
      <c r="H83" s="147"/>
      <c r="I83" s="54"/>
      <c r="J83" s="54"/>
      <c r="K83" s="54"/>
      <c r="L83" s="54"/>
      <c r="M83" s="54"/>
    </row>
    <row r="84" spans="1:13" ht="33.799999999999997" customHeight="1" x14ac:dyDescent="0.25">
      <c r="A84" s="12">
        <v>71</v>
      </c>
      <c r="B84" s="183" t="s">
        <v>113</v>
      </c>
      <c r="C84" s="3" t="s">
        <v>46</v>
      </c>
      <c r="D84" s="11"/>
      <c r="E84" s="11"/>
      <c r="F84" s="14">
        <v>77800</v>
      </c>
      <c r="G84" s="14">
        <f>F84</f>
        <v>77800</v>
      </c>
      <c r="H84" s="11"/>
      <c r="I84" s="19">
        <v>2007</v>
      </c>
      <c r="J84" s="11"/>
      <c r="K84" s="11"/>
      <c r="L84" s="11"/>
      <c r="M84" s="11"/>
    </row>
    <row r="85" spans="1:13" ht="33.799999999999997" customHeight="1" x14ac:dyDescent="0.25">
      <c r="A85" s="12">
        <v>72</v>
      </c>
      <c r="B85" s="183" t="s">
        <v>114</v>
      </c>
      <c r="C85" s="3" t="s">
        <v>46</v>
      </c>
      <c r="D85" s="11"/>
      <c r="E85" s="11"/>
      <c r="F85" s="14">
        <v>35000</v>
      </c>
      <c r="G85" s="14">
        <f t="shared" ref="G85:G95" si="6">F85</f>
        <v>35000</v>
      </c>
      <c r="H85" s="11"/>
      <c r="I85" s="19">
        <v>2007</v>
      </c>
      <c r="J85" s="11"/>
      <c r="K85" s="11"/>
      <c r="L85" s="11"/>
      <c r="M85" s="11"/>
    </row>
    <row r="86" spans="1:13" ht="32.950000000000003" customHeight="1" x14ac:dyDescent="0.25">
      <c r="A86" s="12">
        <v>73</v>
      </c>
      <c r="B86" s="184" t="s">
        <v>115</v>
      </c>
      <c r="C86" s="3" t="s">
        <v>46</v>
      </c>
      <c r="D86" s="12"/>
      <c r="E86" s="12"/>
      <c r="F86" s="14">
        <v>26047</v>
      </c>
      <c r="G86" s="14">
        <f t="shared" si="6"/>
        <v>26047</v>
      </c>
      <c r="H86" s="12"/>
      <c r="I86" s="19">
        <v>2013</v>
      </c>
      <c r="J86" s="12"/>
      <c r="K86" s="12"/>
      <c r="L86" s="12"/>
      <c r="M86" s="12"/>
    </row>
    <row r="87" spans="1:13" ht="33.799999999999997" customHeight="1" x14ac:dyDescent="0.25">
      <c r="A87" s="12">
        <v>74</v>
      </c>
      <c r="B87" s="184" t="s">
        <v>116</v>
      </c>
      <c r="C87" s="3" t="s">
        <v>46</v>
      </c>
      <c r="D87" s="12"/>
      <c r="E87" s="12"/>
      <c r="F87" s="14">
        <v>26700</v>
      </c>
      <c r="G87" s="14">
        <f t="shared" si="6"/>
        <v>26700</v>
      </c>
      <c r="H87" s="12"/>
      <c r="I87" s="19">
        <v>2014</v>
      </c>
      <c r="J87" s="12"/>
      <c r="K87" s="12"/>
      <c r="L87" s="12"/>
      <c r="M87" s="12"/>
    </row>
    <row r="88" spans="1:13" ht="33.799999999999997" customHeight="1" x14ac:dyDescent="0.25">
      <c r="A88" s="12">
        <v>75</v>
      </c>
      <c r="B88" s="184" t="s">
        <v>117</v>
      </c>
      <c r="C88" s="3" t="s">
        <v>46</v>
      </c>
      <c r="D88" s="12"/>
      <c r="E88" s="12"/>
      <c r="F88" s="14">
        <v>26699.99</v>
      </c>
      <c r="G88" s="14">
        <f t="shared" si="6"/>
        <v>26699.99</v>
      </c>
      <c r="H88" s="12"/>
      <c r="I88" s="19">
        <v>2014</v>
      </c>
      <c r="J88" s="12"/>
      <c r="K88" s="12"/>
      <c r="L88" s="12"/>
      <c r="M88" s="12"/>
    </row>
    <row r="89" spans="1:13" ht="35.5" customHeight="1" x14ac:dyDescent="0.25">
      <c r="A89" s="12">
        <v>76</v>
      </c>
      <c r="B89" s="184" t="s">
        <v>120</v>
      </c>
      <c r="C89" s="3" t="s">
        <v>46</v>
      </c>
      <c r="D89" s="12"/>
      <c r="E89" s="12"/>
      <c r="F89" s="14">
        <v>10098.99</v>
      </c>
      <c r="G89" s="14">
        <f t="shared" si="6"/>
        <v>10098.99</v>
      </c>
      <c r="H89" s="12"/>
      <c r="I89" s="19">
        <v>2015</v>
      </c>
      <c r="J89" s="12"/>
      <c r="K89" s="55" t="s">
        <v>118</v>
      </c>
      <c r="L89" s="12"/>
      <c r="M89" s="12"/>
    </row>
    <row r="90" spans="1:13" x14ac:dyDescent="0.25">
      <c r="A90" s="12"/>
      <c r="B90" s="320" t="s">
        <v>119</v>
      </c>
      <c r="C90" s="322"/>
      <c r="D90" s="58"/>
      <c r="E90" s="58"/>
      <c r="F90" s="65">
        <f>SUM(F84:F89)</f>
        <v>202345.97999999998</v>
      </c>
      <c r="G90" s="65">
        <f>SUM(G84:G89)</f>
        <v>202345.97999999998</v>
      </c>
      <c r="H90" s="58"/>
      <c r="I90" s="59"/>
      <c r="J90" s="58"/>
      <c r="K90" s="58"/>
      <c r="L90" s="58"/>
      <c r="M90" s="58"/>
    </row>
    <row r="91" spans="1:13" ht="35.5" customHeight="1" x14ac:dyDescent="0.25">
      <c r="A91" s="12">
        <v>77</v>
      </c>
      <c r="B91" s="179" t="s">
        <v>121</v>
      </c>
      <c r="C91" s="3" t="s">
        <v>46</v>
      </c>
      <c r="D91" s="60"/>
      <c r="E91" s="60"/>
      <c r="F91" s="64">
        <v>7800</v>
      </c>
      <c r="G91" s="14">
        <f t="shared" si="6"/>
        <v>7800</v>
      </c>
      <c r="H91" s="60"/>
      <c r="I91" s="61">
        <v>2011</v>
      </c>
      <c r="J91" s="60"/>
      <c r="K91" s="60"/>
      <c r="L91" s="60"/>
      <c r="M91" s="60"/>
    </row>
    <row r="92" spans="1:13" ht="34.5" customHeight="1" x14ac:dyDescent="0.25">
      <c r="A92" s="12">
        <v>78</v>
      </c>
      <c r="B92" s="179" t="s">
        <v>122</v>
      </c>
      <c r="C92" s="3" t="s">
        <v>46</v>
      </c>
      <c r="D92" s="60"/>
      <c r="E92" s="60"/>
      <c r="F92" s="64">
        <v>5161.0200000000004</v>
      </c>
      <c r="G92" s="14">
        <f t="shared" si="6"/>
        <v>5161.0200000000004</v>
      </c>
      <c r="H92" s="60"/>
      <c r="I92" s="61">
        <v>2014</v>
      </c>
      <c r="J92" s="60"/>
      <c r="K92" s="60"/>
      <c r="L92" s="60"/>
      <c r="M92" s="60"/>
    </row>
    <row r="93" spans="1:13" ht="43.5" x14ac:dyDescent="0.25">
      <c r="A93" s="12">
        <v>79</v>
      </c>
      <c r="B93" s="184" t="s">
        <v>125</v>
      </c>
      <c r="C93" s="3" t="s">
        <v>46</v>
      </c>
      <c r="D93" s="60"/>
      <c r="E93" s="60"/>
      <c r="F93" s="64">
        <v>27140</v>
      </c>
      <c r="G93" s="14">
        <f t="shared" si="6"/>
        <v>27140</v>
      </c>
      <c r="H93" s="60"/>
      <c r="I93" s="61">
        <v>2012</v>
      </c>
      <c r="J93" s="60"/>
      <c r="K93" s="60"/>
      <c r="L93" s="60"/>
      <c r="M93" s="60"/>
    </row>
    <row r="94" spans="1:13" ht="33.799999999999997" customHeight="1" x14ac:dyDescent="0.25">
      <c r="A94" s="12">
        <v>80</v>
      </c>
      <c r="B94" s="179" t="s">
        <v>126</v>
      </c>
      <c r="C94" s="3" t="s">
        <v>46</v>
      </c>
      <c r="D94" s="60"/>
      <c r="E94" s="60"/>
      <c r="F94" s="64">
        <v>38000</v>
      </c>
      <c r="G94" s="14">
        <f t="shared" si="6"/>
        <v>38000</v>
      </c>
      <c r="H94" s="60"/>
      <c r="I94" s="61">
        <v>2015</v>
      </c>
      <c r="J94" s="60"/>
      <c r="K94" s="55" t="s">
        <v>124</v>
      </c>
      <c r="L94" s="60"/>
      <c r="M94" s="60"/>
    </row>
    <row r="95" spans="1:13" ht="65.900000000000006" x14ac:dyDescent="0.25">
      <c r="A95" s="12">
        <v>81</v>
      </c>
      <c r="B95" s="180" t="s">
        <v>127</v>
      </c>
      <c r="C95" s="3" t="s">
        <v>46</v>
      </c>
      <c r="D95" s="60"/>
      <c r="E95" s="60"/>
      <c r="F95" s="64">
        <v>6924</v>
      </c>
      <c r="G95" s="14">
        <f t="shared" si="6"/>
        <v>6924</v>
      </c>
      <c r="H95" s="60"/>
      <c r="I95" s="61">
        <v>2015</v>
      </c>
      <c r="J95" s="60"/>
      <c r="K95" s="55" t="s">
        <v>128</v>
      </c>
      <c r="L95" s="60"/>
      <c r="M95" s="60"/>
    </row>
    <row r="96" spans="1:13" x14ac:dyDescent="0.25">
      <c r="A96" s="12"/>
      <c r="B96" s="320" t="s">
        <v>123</v>
      </c>
      <c r="C96" s="322"/>
      <c r="D96" s="56"/>
      <c r="E96" s="56"/>
      <c r="F96" s="67">
        <f>SUM(F91:F95)</f>
        <v>85025.02</v>
      </c>
      <c r="G96" s="67">
        <f>SUM(G91:G95)</f>
        <v>85025.02</v>
      </c>
      <c r="H96" s="56"/>
      <c r="I96" s="57"/>
      <c r="J96" s="56"/>
      <c r="K96" s="56"/>
      <c r="L96" s="56"/>
      <c r="M96" s="56"/>
    </row>
    <row r="97" spans="1:16" x14ac:dyDescent="0.25">
      <c r="A97" s="12"/>
      <c r="B97" s="319" t="s">
        <v>134</v>
      </c>
      <c r="C97" s="319"/>
      <c r="D97" s="68"/>
      <c r="E97" s="68"/>
      <c r="F97" s="71">
        <f>F83+F90+F96</f>
        <v>348711</v>
      </c>
      <c r="G97" s="71">
        <f>G83+G90+G96</f>
        <v>348711</v>
      </c>
      <c r="H97" s="56"/>
      <c r="I97" s="69"/>
      <c r="J97" s="68"/>
      <c r="K97" s="68"/>
      <c r="L97" s="68"/>
      <c r="M97" s="68"/>
      <c r="N97" s="71">
        <f>N83+N90+N96</f>
        <v>0</v>
      </c>
      <c r="O97" s="71">
        <f>O83+O90+O96</f>
        <v>0</v>
      </c>
      <c r="P97" s="71">
        <f>P83+P90+P96</f>
        <v>0</v>
      </c>
    </row>
    <row r="98" spans="1:16" x14ac:dyDescent="0.25">
      <c r="A98" s="12"/>
      <c r="B98" s="356" t="s">
        <v>153</v>
      </c>
      <c r="C98" s="356"/>
      <c r="F98" s="79">
        <f>F79+F97</f>
        <v>36707040.25</v>
      </c>
      <c r="G98" s="79">
        <f>G79+G97</f>
        <v>9800575.1699999999</v>
      </c>
      <c r="N98" s="79">
        <f>N79+N97</f>
        <v>0</v>
      </c>
      <c r="O98" s="79">
        <f>O79+O97</f>
        <v>0</v>
      </c>
      <c r="P98" s="79">
        <f>P79+P97</f>
        <v>0</v>
      </c>
    </row>
    <row r="99" spans="1:16" x14ac:dyDescent="0.25">
      <c r="A99" s="12"/>
      <c r="B99" s="355" t="s">
        <v>154</v>
      </c>
      <c r="C99" s="355"/>
      <c r="D99" s="80"/>
      <c r="E99" s="80"/>
      <c r="F99" s="81">
        <f>F19+F78+F28-F24-F25-F21-F22-F23-F26-F69-F70-F71-F72-F73-F74-F75-F76-F77</f>
        <v>33966697.25</v>
      </c>
      <c r="G99" s="81">
        <f>G19+G78+G28-G24-G25-G21-G22-G23-G26-G69-G70-G71-G72-G73-G74-G75-G76-G77</f>
        <v>7060232.1699999999</v>
      </c>
      <c r="H99" s="80"/>
      <c r="I99" s="80"/>
      <c r="J99" s="80"/>
      <c r="K99" s="80"/>
      <c r="L99" s="80"/>
      <c r="M99" s="80"/>
      <c r="N99" s="81">
        <f>N19+N78+N28-N24-N25-N21-N22-N23-N26</f>
        <v>0</v>
      </c>
      <c r="O99" s="81">
        <f>O19+O78+O28-O24-O25-O21-O22-O23-O26</f>
        <v>0</v>
      </c>
      <c r="P99" s="81">
        <f>P19+P78+P28-P24-P25-P21-P22-P23-P26</f>
        <v>0</v>
      </c>
    </row>
    <row r="100" spans="1:16" x14ac:dyDescent="0.25">
      <c r="A100" s="12"/>
      <c r="B100" s="9" t="s">
        <v>111</v>
      </c>
    </row>
    <row r="101" spans="1:16" ht="35.5" customHeight="1" x14ac:dyDescent="0.25">
      <c r="A101" s="12">
        <v>82</v>
      </c>
      <c r="B101" s="185" t="s">
        <v>63</v>
      </c>
      <c r="C101" s="3" t="s">
        <v>46</v>
      </c>
      <c r="D101" s="19" t="s">
        <v>67</v>
      </c>
      <c r="E101" s="11"/>
      <c r="F101" s="11"/>
      <c r="G101" s="11"/>
      <c r="H101" s="14">
        <v>325952.78999999998</v>
      </c>
      <c r="I101" s="11"/>
      <c r="J101" s="11"/>
      <c r="K101" s="154" t="s">
        <v>155</v>
      </c>
      <c r="L101" s="11"/>
      <c r="M101" s="11"/>
    </row>
    <row r="102" spans="1:16" ht="32.299999999999997" customHeight="1" x14ac:dyDescent="0.25">
      <c r="A102" s="12">
        <v>83</v>
      </c>
      <c r="B102" s="185" t="s">
        <v>64</v>
      </c>
      <c r="C102" s="3" t="s">
        <v>46</v>
      </c>
      <c r="D102" s="19" t="s">
        <v>68</v>
      </c>
      <c r="E102" s="11"/>
      <c r="F102" s="11"/>
      <c r="G102" s="11"/>
      <c r="H102" s="152">
        <f>694800-694800</f>
        <v>0</v>
      </c>
      <c r="I102" s="11"/>
      <c r="J102" s="11"/>
      <c r="K102" s="11"/>
      <c r="L102" s="11"/>
      <c r="M102" s="11"/>
      <c r="N102" s="143">
        <v>-694800</v>
      </c>
    </row>
    <row r="103" spans="1:16" ht="32.950000000000003" customHeight="1" x14ac:dyDescent="0.25">
      <c r="A103" s="12">
        <v>84</v>
      </c>
      <c r="B103" s="185" t="s">
        <v>65</v>
      </c>
      <c r="C103" s="3" t="s">
        <v>46</v>
      </c>
      <c r="D103" s="19" t="s">
        <v>265</v>
      </c>
      <c r="E103" s="11"/>
      <c r="F103" s="11"/>
      <c r="G103" s="11"/>
      <c r="H103" s="14">
        <f>25266123.62-20781839.62</f>
        <v>4484284</v>
      </c>
      <c r="I103" s="19">
        <v>2016</v>
      </c>
      <c r="J103" s="11"/>
      <c r="K103" s="11"/>
      <c r="L103" s="11"/>
      <c r="M103" s="11"/>
      <c r="N103" s="139">
        <v>-20781839.620000001</v>
      </c>
    </row>
    <row r="104" spans="1:16" ht="34.5" customHeight="1" x14ac:dyDescent="0.25">
      <c r="A104" s="12">
        <v>85</v>
      </c>
      <c r="B104" s="185" t="s">
        <v>66</v>
      </c>
      <c r="C104" s="3" t="s">
        <v>46</v>
      </c>
      <c r="D104" s="19" t="s">
        <v>70</v>
      </c>
      <c r="E104" s="11"/>
      <c r="F104" s="11"/>
      <c r="G104" s="11"/>
      <c r="H104" s="14">
        <f>16160231.8-12264771.8</f>
        <v>3895460</v>
      </c>
      <c r="I104" s="19">
        <v>2016</v>
      </c>
      <c r="J104" s="11"/>
      <c r="K104" s="11"/>
      <c r="L104" s="11"/>
      <c r="M104" s="11"/>
      <c r="N104" s="140">
        <v>-12264771.800000001</v>
      </c>
    </row>
    <row r="105" spans="1:16" ht="34.5" customHeight="1" x14ac:dyDescent="0.25">
      <c r="A105" s="12">
        <v>86</v>
      </c>
      <c r="B105" s="174" t="s">
        <v>75</v>
      </c>
      <c r="C105" s="3" t="s">
        <v>46</v>
      </c>
      <c r="D105" s="19" t="s">
        <v>263</v>
      </c>
      <c r="E105" s="42"/>
      <c r="F105" s="138"/>
      <c r="G105" s="14"/>
      <c r="H105" s="149">
        <v>118609.76</v>
      </c>
      <c r="I105" s="115"/>
      <c r="J105" s="116"/>
      <c r="K105" s="116"/>
      <c r="L105" s="116"/>
      <c r="M105" s="116"/>
      <c r="N105" s="140"/>
    </row>
    <row r="106" spans="1:16" ht="34.5" customHeight="1" x14ac:dyDescent="0.25">
      <c r="A106" s="12">
        <v>87</v>
      </c>
      <c r="B106" s="178" t="s">
        <v>164</v>
      </c>
      <c r="C106" s="95" t="s">
        <v>231</v>
      </c>
      <c r="D106" s="128" t="s">
        <v>254</v>
      </c>
      <c r="E106" s="12"/>
      <c r="F106" s="134"/>
      <c r="G106" s="14"/>
      <c r="H106" s="134">
        <v>3229</v>
      </c>
      <c r="I106" s="150">
        <v>43082</v>
      </c>
      <c r="J106" s="132"/>
      <c r="K106" s="189" t="s">
        <v>253</v>
      </c>
      <c r="L106" s="116"/>
      <c r="M106" s="116"/>
      <c r="N106" s="140"/>
    </row>
    <row r="107" spans="1:16" ht="34.5" customHeight="1" x14ac:dyDescent="0.25">
      <c r="A107" s="12">
        <v>88</v>
      </c>
      <c r="B107" s="178" t="s">
        <v>164</v>
      </c>
      <c r="C107" s="95" t="s">
        <v>163</v>
      </c>
      <c r="D107" s="128" t="s">
        <v>255</v>
      </c>
      <c r="E107" s="12"/>
      <c r="F107" s="134"/>
      <c r="G107" s="14"/>
      <c r="H107" s="134">
        <v>1417</v>
      </c>
      <c r="I107" s="150">
        <v>43082</v>
      </c>
      <c r="J107" s="132"/>
      <c r="K107" s="189" t="s">
        <v>253</v>
      </c>
      <c r="L107" s="116"/>
      <c r="M107" s="116"/>
      <c r="N107" s="140"/>
    </row>
    <row r="108" spans="1:16" ht="34.5" customHeight="1" x14ac:dyDescent="0.25">
      <c r="A108" s="12">
        <v>89</v>
      </c>
      <c r="B108" s="178" t="s">
        <v>164</v>
      </c>
      <c r="C108" s="96" t="s">
        <v>166</v>
      </c>
      <c r="D108" s="128" t="s">
        <v>256</v>
      </c>
      <c r="E108" s="12"/>
      <c r="F108" s="134"/>
      <c r="G108" s="14"/>
      <c r="H108" s="134">
        <v>2605</v>
      </c>
      <c r="I108" s="150">
        <v>43082</v>
      </c>
      <c r="J108" s="132"/>
      <c r="K108" s="189" t="s">
        <v>253</v>
      </c>
      <c r="L108" s="116"/>
      <c r="M108" s="116"/>
      <c r="N108" s="140"/>
    </row>
    <row r="109" spans="1:16" ht="32.299999999999997" customHeight="1" x14ac:dyDescent="0.25">
      <c r="A109" s="12">
        <v>90</v>
      </c>
      <c r="B109" s="178" t="s">
        <v>164</v>
      </c>
      <c r="C109" s="96" t="s">
        <v>174</v>
      </c>
      <c r="D109" s="128" t="s">
        <v>259</v>
      </c>
      <c r="E109" s="12"/>
      <c r="F109" s="134"/>
      <c r="G109" s="14"/>
      <c r="H109" s="134">
        <v>1774</v>
      </c>
      <c r="I109" s="150">
        <v>43082</v>
      </c>
      <c r="J109" s="132"/>
      <c r="K109" s="189" t="s">
        <v>253</v>
      </c>
      <c r="L109" s="116"/>
      <c r="M109" s="116"/>
      <c r="N109" s="140"/>
    </row>
    <row r="110" spans="1:16" ht="34.5" customHeight="1" x14ac:dyDescent="0.25">
      <c r="A110" s="12">
        <v>91</v>
      </c>
      <c r="B110" s="178" t="s">
        <v>164</v>
      </c>
      <c r="C110" s="96" t="s">
        <v>175</v>
      </c>
      <c r="D110" s="128" t="s">
        <v>252</v>
      </c>
      <c r="E110" s="12"/>
      <c r="F110" s="134"/>
      <c r="G110" s="14"/>
      <c r="H110" s="134">
        <v>2376</v>
      </c>
      <c r="I110" s="150">
        <v>43082</v>
      </c>
      <c r="J110" s="132"/>
      <c r="K110" s="189" t="s">
        <v>253</v>
      </c>
      <c r="L110" s="116"/>
      <c r="M110" s="116"/>
      <c r="N110" s="140"/>
    </row>
    <row r="111" spans="1:16" ht="34.5" customHeight="1" x14ac:dyDescent="0.25">
      <c r="A111" s="12">
        <v>92</v>
      </c>
      <c r="B111" s="178" t="s">
        <v>164</v>
      </c>
      <c r="C111" s="95" t="s">
        <v>176</v>
      </c>
      <c r="D111" s="128" t="s">
        <v>258</v>
      </c>
      <c r="E111" s="12"/>
      <c r="F111" s="134"/>
      <c r="G111" s="14"/>
      <c r="H111" s="134">
        <v>1564</v>
      </c>
      <c r="I111" s="150">
        <v>43082</v>
      </c>
      <c r="J111" s="132"/>
      <c r="K111" s="189" t="s">
        <v>253</v>
      </c>
      <c r="L111" s="116"/>
      <c r="M111" s="116"/>
      <c r="N111" s="140"/>
    </row>
    <row r="112" spans="1:16" ht="32.950000000000003" customHeight="1" x14ac:dyDescent="0.25">
      <c r="A112" s="12">
        <v>93</v>
      </c>
      <c r="B112" s="178" t="s">
        <v>164</v>
      </c>
      <c r="C112" s="95" t="s">
        <v>177</v>
      </c>
      <c r="D112" s="128" t="s">
        <v>257</v>
      </c>
      <c r="E112" s="12"/>
      <c r="F112" s="134"/>
      <c r="G112" s="14"/>
      <c r="H112" s="134">
        <v>2354</v>
      </c>
      <c r="I112" s="150">
        <v>43082</v>
      </c>
      <c r="J112" s="132"/>
      <c r="K112" s="189" t="s">
        <v>253</v>
      </c>
      <c r="L112" s="116"/>
      <c r="M112" s="116"/>
      <c r="N112" s="140"/>
    </row>
    <row r="113" spans="1:17" ht="35.5" customHeight="1" x14ac:dyDescent="0.25">
      <c r="A113" s="12">
        <v>94</v>
      </c>
      <c r="B113" s="178" t="s">
        <v>164</v>
      </c>
      <c r="C113" s="96" t="s">
        <v>167</v>
      </c>
      <c r="D113" s="128" t="s">
        <v>274</v>
      </c>
      <c r="E113" s="115" t="s">
        <v>298</v>
      </c>
      <c r="F113" s="134"/>
      <c r="G113" s="14"/>
      <c r="H113" s="197" t="s">
        <v>303</v>
      </c>
      <c r="I113" s="150">
        <v>43146</v>
      </c>
      <c r="J113" s="159"/>
      <c r="K113" s="189" t="s">
        <v>300</v>
      </c>
      <c r="L113" s="116"/>
      <c r="M113" s="116"/>
      <c r="N113" s="197" t="s">
        <v>303</v>
      </c>
    </row>
    <row r="114" spans="1:17" ht="21.25" customHeight="1" x14ac:dyDescent="0.25">
      <c r="A114" s="12">
        <v>95</v>
      </c>
      <c r="B114" s="178" t="s">
        <v>164</v>
      </c>
      <c r="C114" s="96" t="s">
        <v>264</v>
      </c>
      <c r="D114" s="157"/>
      <c r="E114" s="158"/>
      <c r="F114" s="134"/>
      <c r="G114" s="14"/>
      <c r="H114" s="134">
        <v>0</v>
      </c>
      <c r="I114" s="162"/>
      <c r="J114" s="159"/>
      <c r="K114" s="188"/>
      <c r="L114" s="116"/>
      <c r="M114" s="116"/>
      <c r="N114" s="140"/>
    </row>
    <row r="115" spans="1:17" ht="36" customHeight="1" x14ac:dyDescent="0.25">
      <c r="A115" s="12">
        <v>96</v>
      </c>
      <c r="B115" s="201" t="s">
        <v>164</v>
      </c>
      <c r="C115" s="94" t="s">
        <v>170</v>
      </c>
      <c r="D115" s="202" t="s">
        <v>276</v>
      </c>
      <c r="E115" s="203" t="s">
        <v>317</v>
      </c>
      <c r="F115" s="134"/>
      <c r="G115" s="14"/>
      <c r="H115" s="197" t="s">
        <v>303</v>
      </c>
      <c r="I115" s="200">
        <v>1960</v>
      </c>
      <c r="J115" s="159"/>
      <c r="K115" s="189" t="s">
        <v>248</v>
      </c>
      <c r="L115" s="116"/>
      <c r="M115" s="116"/>
      <c r="N115" s="197" t="s">
        <v>303</v>
      </c>
    </row>
    <row r="116" spans="1:17" ht="18.350000000000001" customHeight="1" x14ac:dyDescent="0.25">
      <c r="A116" s="12">
        <v>97</v>
      </c>
      <c r="B116" s="178" t="s">
        <v>164</v>
      </c>
      <c r="C116" s="96" t="s">
        <v>172</v>
      </c>
      <c r="D116" s="128" t="s">
        <v>272</v>
      </c>
      <c r="E116" s="158"/>
      <c r="F116" s="134"/>
      <c r="G116" s="14"/>
      <c r="H116" s="134">
        <v>0</v>
      </c>
      <c r="I116" s="162"/>
      <c r="J116" s="159"/>
      <c r="K116" s="188"/>
      <c r="L116" s="116"/>
      <c r="M116" s="116"/>
      <c r="N116" s="140"/>
    </row>
    <row r="117" spans="1:17" ht="18.350000000000001" customHeight="1" x14ac:dyDescent="0.25">
      <c r="A117" s="12">
        <v>98</v>
      </c>
      <c r="B117" s="178" t="s">
        <v>164</v>
      </c>
      <c r="C117" s="96" t="s">
        <v>172</v>
      </c>
      <c r="D117" s="128" t="s">
        <v>272</v>
      </c>
      <c r="E117" s="12"/>
      <c r="F117" s="135"/>
      <c r="G117" s="14"/>
      <c r="H117" s="134">
        <v>0</v>
      </c>
      <c r="I117" s="162"/>
      <c r="J117" s="10"/>
      <c r="K117" s="10"/>
      <c r="L117" s="10"/>
      <c r="M117" s="10"/>
      <c r="N117" s="129"/>
      <c r="Q117" s="133">
        <v>3765</v>
      </c>
    </row>
    <row r="118" spans="1:17" ht="16.3" customHeight="1" x14ac:dyDescent="0.25">
      <c r="A118" s="12">
        <v>99</v>
      </c>
      <c r="B118" s="178" t="s">
        <v>164</v>
      </c>
      <c r="C118" s="96" t="s">
        <v>173</v>
      </c>
      <c r="D118" s="157"/>
      <c r="E118" s="158"/>
      <c r="F118" s="160"/>
      <c r="G118" s="117"/>
      <c r="H118" s="134">
        <v>0</v>
      </c>
      <c r="I118" s="162"/>
      <c r="J118" s="161"/>
      <c r="K118" s="161"/>
      <c r="L118" s="161"/>
      <c r="M118" s="161"/>
      <c r="N118" s="129"/>
      <c r="Q118" s="151"/>
    </row>
    <row r="119" spans="1:17" ht="99.2" customHeight="1" x14ac:dyDescent="0.25">
      <c r="A119" s="12">
        <v>100</v>
      </c>
      <c r="B119" s="178" t="s">
        <v>277</v>
      </c>
      <c r="C119" s="96" t="s">
        <v>278</v>
      </c>
      <c r="D119" s="128" t="s">
        <v>279</v>
      </c>
      <c r="E119" s="158" t="s">
        <v>294</v>
      </c>
      <c r="F119" s="160"/>
      <c r="G119" s="117"/>
      <c r="H119" s="163">
        <v>1193422.68</v>
      </c>
      <c r="I119" s="164">
        <v>43094</v>
      </c>
      <c r="J119" s="161"/>
      <c r="K119" s="165" t="s">
        <v>288</v>
      </c>
      <c r="L119" s="161"/>
      <c r="M119" s="161"/>
      <c r="N119" s="190">
        <v>1127025.68</v>
      </c>
      <c r="Q119" s="151"/>
    </row>
    <row r="120" spans="1:17" ht="118.2" customHeight="1" x14ac:dyDescent="0.25">
      <c r="A120" s="12">
        <v>101</v>
      </c>
      <c r="B120" s="178" t="s">
        <v>277</v>
      </c>
      <c r="C120" s="96" t="s">
        <v>280</v>
      </c>
      <c r="D120" s="128" t="s">
        <v>281</v>
      </c>
      <c r="E120" s="158" t="s">
        <v>293</v>
      </c>
      <c r="F120" s="160"/>
      <c r="G120" s="117"/>
      <c r="H120" s="163">
        <v>1845444.78</v>
      </c>
      <c r="I120" s="162"/>
      <c r="J120" s="161"/>
      <c r="K120" s="165" t="s">
        <v>288</v>
      </c>
      <c r="L120" s="161"/>
      <c r="M120" s="161"/>
      <c r="N120" s="190">
        <v>1844850.3</v>
      </c>
      <c r="Q120" s="151"/>
    </row>
    <row r="121" spans="1:17" ht="119.55" x14ac:dyDescent="0.25">
      <c r="A121" s="12">
        <v>102</v>
      </c>
      <c r="B121" s="178" t="s">
        <v>277</v>
      </c>
      <c r="C121" s="96" t="s">
        <v>282</v>
      </c>
      <c r="D121" s="128" t="s">
        <v>283</v>
      </c>
      <c r="E121" s="158" t="s">
        <v>296</v>
      </c>
      <c r="F121" s="160"/>
      <c r="G121" s="117"/>
      <c r="H121" s="163">
        <v>675999.59</v>
      </c>
      <c r="I121" s="162"/>
      <c r="J121" s="161"/>
      <c r="K121" s="165" t="s">
        <v>288</v>
      </c>
      <c r="L121" s="161"/>
      <c r="M121" s="161"/>
      <c r="N121" s="190">
        <v>636407.59</v>
      </c>
      <c r="Q121" s="151"/>
    </row>
    <row r="122" spans="1:17" ht="119.55" x14ac:dyDescent="0.25">
      <c r="A122" s="12">
        <v>103</v>
      </c>
      <c r="B122" s="178" t="s">
        <v>277</v>
      </c>
      <c r="C122" s="96" t="s">
        <v>284</v>
      </c>
      <c r="D122" s="128" t="s">
        <v>285</v>
      </c>
      <c r="E122" s="158" t="s">
        <v>295</v>
      </c>
      <c r="F122" s="160"/>
      <c r="G122" s="117"/>
      <c r="H122" s="163">
        <v>206433.92000000001</v>
      </c>
      <c r="I122" s="162"/>
      <c r="J122" s="161"/>
      <c r="K122" s="165" t="s">
        <v>288</v>
      </c>
      <c r="L122" s="161"/>
      <c r="M122" s="161"/>
      <c r="N122" s="190">
        <v>194112.92</v>
      </c>
      <c r="Q122" s="151"/>
    </row>
    <row r="123" spans="1:17" ht="119.55" x14ac:dyDescent="0.25">
      <c r="A123" s="12">
        <v>104</v>
      </c>
      <c r="B123" s="178" t="s">
        <v>277</v>
      </c>
      <c r="C123" s="96" t="s">
        <v>286</v>
      </c>
      <c r="D123" s="128" t="s">
        <v>287</v>
      </c>
      <c r="E123" s="158" t="s">
        <v>297</v>
      </c>
      <c r="F123" s="160"/>
      <c r="G123" s="117"/>
      <c r="H123" s="163">
        <v>1175576.22</v>
      </c>
      <c r="I123" s="162"/>
      <c r="J123" s="161"/>
      <c r="K123" s="165" t="s">
        <v>288</v>
      </c>
      <c r="L123" s="161"/>
      <c r="M123" s="161"/>
      <c r="N123" s="190">
        <v>1103811.22</v>
      </c>
      <c r="Q123" s="151"/>
    </row>
    <row r="124" spans="1:17" ht="43.5" x14ac:dyDescent="0.25">
      <c r="A124" s="12"/>
      <c r="B124" s="185" t="s">
        <v>204</v>
      </c>
      <c r="C124" s="40" t="s">
        <v>60</v>
      </c>
      <c r="D124" s="19" t="s">
        <v>304</v>
      </c>
      <c r="E124" s="115" t="s">
        <v>305</v>
      </c>
      <c r="F124" s="160"/>
      <c r="G124" s="117"/>
      <c r="H124" s="197" t="s">
        <v>303</v>
      </c>
      <c r="I124" s="150">
        <v>43146</v>
      </c>
      <c r="J124" s="159"/>
      <c r="K124" s="189" t="s">
        <v>300</v>
      </c>
      <c r="L124" s="161"/>
      <c r="M124" s="161"/>
      <c r="N124" s="197" t="s">
        <v>303</v>
      </c>
      <c r="Q124" s="151"/>
    </row>
    <row r="125" spans="1:17" ht="35.5" customHeight="1" x14ac:dyDescent="0.25">
      <c r="A125" s="12"/>
      <c r="B125" s="185" t="s">
        <v>204</v>
      </c>
      <c r="C125" s="40" t="s">
        <v>46</v>
      </c>
      <c r="D125" s="19" t="s">
        <v>301</v>
      </c>
      <c r="E125" s="115" t="s">
        <v>302</v>
      </c>
      <c r="F125" s="160"/>
      <c r="G125" s="117"/>
      <c r="H125" s="197" t="s">
        <v>303</v>
      </c>
      <c r="I125" s="150">
        <v>43146</v>
      </c>
      <c r="J125" s="159"/>
      <c r="K125" s="189" t="s">
        <v>300</v>
      </c>
      <c r="L125" s="161"/>
      <c r="M125" s="161"/>
      <c r="N125" s="197" t="s">
        <v>303</v>
      </c>
      <c r="Q125" s="151"/>
    </row>
    <row r="126" spans="1:17" ht="35.5" customHeight="1" x14ac:dyDescent="0.25">
      <c r="A126" s="12"/>
      <c r="B126" s="185" t="s">
        <v>204</v>
      </c>
      <c r="C126" s="40" t="s">
        <v>46</v>
      </c>
      <c r="D126" s="19" t="s">
        <v>306</v>
      </c>
      <c r="E126" s="115" t="s">
        <v>307</v>
      </c>
      <c r="F126" s="160"/>
      <c r="G126" s="117"/>
      <c r="H126" s="197" t="s">
        <v>303</v>
      </c>
      <c r="I126" s="150">
        <v>43146</v>
      </c>
      <c r="J126" s="159"/>
      <c r="K126" s="189" t="s">
        <v>300</v>
      </c>
      <c r="L126" s="161"/>
      <c r="M126" s="161"/>
      <c r="N126" s="197" t="s">
        <v>303</v>
      </c>
      <c r="Q126" s="151"/>
    </row>
    <row r="127" spans="1:17" ht="35.5" customHeight="1" x14ac:dyDescent="0.25">
      <c r="A127" s="12"/>
      <c r="B127" s="185" t="s">
        <v>204</v>
      </c>
      <c r="C127" s="40" t="s">
        <v>46</v>
      </c>
      <c r="D127" s="19" t="s">
        <v>308</v>
      </c>
      <c r="E127" s="115" t="s">
        <v>309</v>
      </c>
      <c r="F127" s="160"/>
      <c r="G127" s="117"/>
      <c r="H127" s="197" t="s">
        <v>303</v>
      </c>
      <c r="I127" s="150">
        <v>43146</v>
      </c>
      <c r="J127" s="159"/>
      <c r="K127" s="189" t="s">
        <v>300</v>
      </c>
      <c r="L127" s="161"/>
      <c r="M127" s="161"/>
      <c r="N127" s="197" t="s">
        <v>303</v>
      </c>
      <c r="Q127" s="151"/>
    </row>
    <row r="128" spans="1:17" ht="35.5" customHeight="1" x14ac:dyDescent="0.25">
      <c r="A128" s="12"/>
      <c r="B128" s="185" t="s">
        <v>204</v>
      </c>
      <c r="C128" s="40" t="s">
        <v>46</v>
      </c>
      <c r="D128" s="19" t="s">
        <v>310</v>
      </c>
      <c r="E128" s="115" t="s">
        <v>311</v>
      </c>
      <c r="F128" s="160"/>
      <c r="G128" s="117"/>
      <c r="H128" s="197" t="s">
        <v>303</v>
      </c>
      <c r="I128" s="150">
        <v>43146</v>
      </c>
      <c r="J128" s="159"/>
      <c r="K128" s="189" t="s">
        <v>300</v>
      </c>
      <c r="L128" s="161"/>
      <c r="M128" s="161"/>
      <c r="N128" s="197" t="s">
        <v>303</v>
      </c>
      <c r="Q128" s="151"/>
    </row>
    <row r="129" spans="1:18" ht="35.5" customHeight="1" x14ac:dyDescent="0.25">
      <c r="A129" s="12"/>
      <c r="B129" s="185" t="s">
        <v>204</v>
      </c>
      <c r="C129" s="40" t="s">
        <v>46</v>
      </c>
      <c r="D129" s="19" t="s">
        <v>312</v>
      </c>
      <c r="E129" s="115" t="s">
        <v>313</v>
      </c>
      <c r="F129" s="160"/>
      <c r="G129" s="117"/>
      <c r="H129" s="197" t="s">
        <v>303</v>
      </c>
      <c r="I129" s="150">
        <v>43146</v>
      </c>
      <c r="J129" s="159"/>
      <c r="K129" s="189" t="s">
        <v>300</v>
      </c>
      <c r="L129" s="161"/>
      <c r="M129" s="161"/>
      <c r="N129" s="197" t="s">
        <v>303</v>
      </c>
      <c r="Q129" s="151"/>
    </row>
    <row r="130" spans="1:18" ht="35.5" customHeight="1" x14ac:dyDescent="0.25">
      <c r="A130" s="12"/>
      <c r="B130" s="185" t="s">
        <v>204</v>
      </c>
      <c r="C130" s="40" t="s">
        <v>46</v>
      </c>
      <c r="D130" s="19" t="s">
        <v>314</v>
      </c>
      <c r="E130" s="115" t="s">
        <v>315</v>
      </c>
      <c r="F130" s="160"/>
      <c r="G130" s="117"/>
      <c r="H130" s="197" t="s">
        <v>303</v>
      </c>
      <c r="I130" s="150">
        <v>43146</v>
      </c>
      <c r="J130" s="159"/>
      <c r="K130" s="189" t="s">
        <v>300</v>
      </c>
      <c r="L130" s="161"/>
      <c r="M130" s="161"/>
      <c r="N130" s="197" t="s">
        <v>303</v>
      </c>
      <c r="Q130" s="151"/>
    </row>
    <row r="131" spans="1:18" x14ac:dyDescent="0.25">
      <c r="A131" s="12"/>
      <c r="B131" s="328" t="s">
        <v>110</v>
      </c>
      <c r="C131" s="329"/>
      <c r="D131" s="82"/>
      <c r="E131" s="82"/>
      <c r="F131" s="83"/>
      <c r="G131" s="83"/>
      <c r="H131" s="85">
        <f>SUM(H101:H123)</f>
        <v>13936502.739999998</v>
      </c>
      <c r="I131" s="84"/>
      <c r="J131" s="84"/>
      <c r="K131" s="84"/>
      <c r="L131" s="84"/>
      <c r="M131" s="84"/>
      <c r="N131" s="85">
        <f>SUM(N101:N104)</f>
        <v>-33741411.420000002</v>
      </c>
      <c r="O131" s="85">
        <f>SUM(O101:O104)</f>
        <v>0</v>
      </c>
      <c r="P131" s="85">
        <f>SUM(P101:P104)</f>
        <v>0</v>
      </c>
    </row>
    <row r="132" spans="1:18" x14ac:dyDescent="0.25">
      <c r="A132" s="89"/>
    </row>
    <row r="133" spans="1:18" ht="14.95" customHeight="1" x14ac:dyDescent="0.25">
      <c r="A133" s="89"/>
      <c r="B133" s="317" t="s">
        <v>156</v>
      </c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</row>
    <row r="134" spans="1:18" x14ac:dyDescent="0.25">
      <c r="A134" s="89"/>
      <c r="B134" s="87"/>
      <c r="C134" s="90"/>
      <c r="D134" s="90"/>
      <c r="E134" s="90"/>
      <c r="F134" s="90"/>
      <c r="G134" s="90"/>
      <c r="H134" s="90"/>
    </row>
    <row r="135" spans="1:18" ht="44.15" x14ac:dyDescent="0.25">
      <c r="A135" s="89">
        <v>105</v>
      </c>
      <c r="B135" s="91" t="s">
        <v>157</v>
      </c>
      <c r="C135" s="3" t="s">
        <v>46</v>
      </c>
      <c r="D135" s="10"/>
      <c r="E135" s="10"/>
      <c r="F135" s="88">
        <v>1790</v>
      </c>
      <c r="G135" s="14">
        <f t="shared" ref="G135" si="7">F135</f>
        <v>1790</v>
      </c>
      <c r="H135" s="12"/>
      <c r="I135" s="12">
        <v>2015</v>
      </c>
      <c r="J135" s="10"/>
      <c r="K135" s="10"/>
      <c r="L135" s="10"/>
      <c r="M135" s="10"/>
    </row>
    <row r="136" spans="1:18" ht="34.65" customHeight="1" x14ac:dyDescent="0.25">
      <c r="A136" s="89">
        <v>106</v>
      </c>
      <c r="B136" s="92" t="s">
        <v>158</v>
      </c>
      <c r="C136" s="3" t="s">
        <v>46</v>
      </c>
      <c r="D136" s="10"/>
      <c r="E136" s="10"/>
      <c r="F136" s="88">
        <v>999</v>
      </c>
      <c r="G136" s="14">
        <v>999</v>
      </c>
      <c r="H136" s="12"/>
      <c r="I136" s="166">
        <v>43087</v>
      </c>
      <c r="J136" s="10"/>
      <c r="K136" s="167" t="s">
        <v>289</v>
      </c>
      <c r="L136" s="10"/>
      <c r="M136" s="10"/>
      <c r="Q136" s="195"/>
      <c r="R136" s="196"/>
    </row>
    <row r="137" spans="1:18" ht="33.450000000000003" customHeight="1" x14ac:dyDescent="0.25">
      <c r="A137" s="89">
        <v>107</v>
      </c>
      <c r="B137" s="92" t="s">
        <v>159</v>
      </c>
      <c r="C137" s="3" t="s">
        <v>46</v>
      </c>
      <c r="D137" s="10"/>
      <c r="E137" s="10"/>
      <c r="F137" s="88">
        <v>999</v>
      </c>
      <c r="G137" s="14">
        <v>999</v>
      </c>
      <c r="H137" s="12"/>
      <c r="I137" s="166">
        <v>43087</v>
      </c>
      <c r="J137" s="10"/>
      <c r="K137" s="167" t="s">
        <v>289</v>
      </c>
      <c r="L137" s="10"/>
      <c r="M137" s="10"/>
      <c r="Q137" s="195"/>
      <c r="R137" s="196"/>
    </row>
    <row r="140" spans="1:18" x14ac:dyDescent="0.25">
      <c r="B140" s="155" t="s">
        <v>129</v>
      </c>
      <c r="C140" s="156"/>
      <c r="D140" s="156"/>
      <c r="E140" s="156"/>
      <c r="F140" s="156"/>
      <c r="G140" s="156"/>
    </row>
    <row r="141" spans="1:18" x14ac:dyDescent="0.25">
      <c r="B141" s="155" t="s">
        <v>130</v>
      </c>
      <c r="C141" s="156"/>
      <c r="D141" s="156"/>
      <c r="E141" s="156"/>
      <c r="F141" s="156"/>
      <c r="G141" s="156"/>
    </row>
    <row r="142" spans="1:18" x14ac:dyDescent="0.25">
      <c r="B142" s="155"/>
      <c r="C142" s="156"/>
      <c r="D142" s="156"/>
      <c r="E142" s="156"/>
      <c r="F142" s="156"/>
      <c r="G142" s="156"/>
    </row>
    <row r="143" spans="1:18" x14ac:dyDescent="0.25">
      <c r="B143" s="155" t="s">
        <v>131</v>
      </c>
      <c r="C143" s="156"/>
      <c r="D143" s="156"/>
      <c r="E143" s="156"/>
      <c r="F143" s="156"/>
      <c r="G143" s="156"/>
    </row>
  </sheetData>
  <mergeCells count="39">
    <mergeCell ref="B131:C131"/>
    <mergeCell ref="B133:M133"/>
    <mergeCell ref="B83:C83"/>
    <mergeCell ref="B90:C90"/>
    <mergeCell ref="B96:C96"/>
    <mergeCell ref="B97:C97"/>
    <mergeCell ref="B98:C98"/>
    <mergeCell ref="B99:C99"/>
    <mergeCell ref="I14:I16"/>
    <mergeCell ref="B17:B18"/>
    <mergeCell ref="E17:E18"/>
    <mergeCell ref="F17:F18"/>
    <mergeCell ref="G17:G18"/>
    <mergeCell ref="B14:B16"/>
    <mergeCell ref="E14:E16"/>
    <mergeCell ref="F14:F16"/>
    <mergeCell ref="G14:G16"/>
    <mergeCell ref="B78:C78"/>
    <mergeCell ref="B19:C19"/>
    <mergeCell ref="B20:M20"/>
    <mergeCell ref="B28:C28"/>
    <mergeCell ref="C69:C76"/>
    <mergeCell ref="I69:I76"/>
    <mergeCell ref="K69:K76"/>
    <mergeCell ref="I9:I11"/>
    <mergeCell ref="B12:B13"/>
    <mergeCell ref="E12:E13"/>
    <mergeCell ref="F12:F13"/>
    <mergeCell ref="G12:G13"/>
    <mergeCell ref="B9:B11"/>
    <mergeCell ref="E9:E11"/>
    <mergeCell ref="F9:F11"/>
    <mergeCell ref="G9:G11"/>
    <mergeCell ref="I12:I13"/>
    <mergeCell ref="A2:A3"/>
    <mergeCell ref="B2:M2"/>
    <mergeCell ref="N2:P2"/>
    <mergeCell ref="B5:M5"/>
    <mergeCell ref="B6:M6"/>
  </mergeCells>
  <pageMargins left="0.19685039370078741" right="0.23622047244094491" top="0.19685039370078741" bottom="0.31496062992125984" header="0" footer="0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3"/>
  <sheetViews>
    <sheetView workbookViewId="0">
      <pane ySplit="7" topLeftCell="A56" activePane="bottomLeft" state="frozen"/>
      <selection pane="bottomLeft" activeCell="N60" sqref="N60"/>
    </sheetView>
  </sheetViews>
  <sheetFormatPr defaultColWidth="9.125" defaultRowHeight="14.3" x14ac:dyDescent="0.25"/>
  <cols>
    <col min="1" max="1" width="3.375" style="2" customWidth="1"/>
    <col min="2" max="2" width="19.625" style="2" customWidth="1"/>
    <col min="3" max="3" width="25.25" style="2" customWidth="1"/>
    <col min="4" max="4" width="13.375" style="2" customWidth="1"/>
    <col min="5" max="5" width="9" style="2" customWidth="1"/>
    <col min="6" max="6" width="12" style="2" customWidth="1"/>
    <col min="7" max="7" width="11" style="2" customWidth="1"/>
    <col min="8" max="8" width="10.75" style="2" customWidth="1"/>
    <col min="9" max="9" width="8.375" style="2" customWidth="1"/>
    <col min="10" max="10" width="6.25" style="2" customWidth="1"/>
    <col min="11" max="11" width="10.75" style="2" customWidth="1"/>
    <col min="12" max="12" width="6.875" style="2" customWidth="1"/>
    <col min="13" max="13" width="6.375" style="2" customWidth="1"/>
    <col min="14" max="14" width="11.125" style="2" customWidth="1"/>
    <col min="15" max="15" width="10" style="2" customWidth="1"/>
    <col min="16" max="16" width="10.375" style="2" customWidth="1"/>
    <col min="17" max="16384" width="9.125" style="2"/>
  </cols>
  <sheetData>
    <row r="2" spans="1:16" ht="25.5" customHeight="1" x14ac:dyDescent="0.25">
      <c r="A2" s="367" t="s">
        <v>290</v>
      </c>
      <c r="B2" s="344" t="s">
        <v>275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353"/>
      <c r="O2" s="354"/>
      <c r="P2" s="354"/>
    </row>
    <row r="3" spans="1:16" ht="163.19999999999999" customHeight="1" x14ac:dyDescent="0.25">
      <c r="A3" s="367"/>
      <c r="B3" s="1" t="s">
        <v>11</v>
      </c>
      <c r="C3" s="1" t="s">
        <v>10</v>
      </c>
      <c r="D3" s="1" t="s">
        <v>9</v>
      </c>
      <c r="E3" s="1" t="s">
        <v>8</v>
      </c>
      <c r="F3" s="1" t="s">
        <v>7</v>
      </c>
      <c r="G3" s="1" t="s">
        <v>6</v>
      </c>
      <c r="H3" s="1" t="s">
        <v>112</v>
      </c>
      <c r="I3" s="1" t="s">
        <v>5</v>
      </c>
      <c r="J3" s="1" t="s">
        <v>4</v>
      </c>
      <c r="K3" s="1" t="s">
        <v>3</v>
      </c>
      <c r="L3" s="1" t="s">
        <v>2</v>
      </c>
      <c r="M3" s="1" t="s">
        <v>1</v>
      </c>
      <c r="N3" s="194" t="s">
        <v>299</v>
      </c>
      <c r="O3" s="103" t="s">
        <v>183</v>
      </c>
      <c r="P3" s="103" t="s">
        <v>191</v>
      </c>
    </row>
    <row r="4" spans="1:16" ht="9.6999999999999993" customHeight="1" x14ac:dyDescent="0.25">
      <c r="A4" s="10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</row>
    <row r="5" spans="1:16" ht="13.75" customHeight="1" x14ac:dyDescent="0.25">
      <c r="A5" s="10"/>
      <c r="B5" s="323" t="s">
        <v>106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6" ht="14.95" customHeight="1" x14ac:dyDescent="0.25">
      <c r="A6" s="10"/>
      <c r="B6" s="347" t="s">
        <v>13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6" ht="35.5" customHeight="1" x14ac:dyDescent="0.25">
      <c r="A7" s="89">
        <v>1</v>
      </c>
      <c r="B7" s="193" t="s">
        <v>12</v>
      </c>
      <c r="C7" s="6" t="s">
        <v>20</v>
      </c>
      <c r="D7" s="19" t="s">
        <v>100</v>
      </c>
      <c r="E7" s="41" t="s">
        <v>83</v>
      </c>
      <c r="F7" s="21">
        <v>58706</v>
      </c>
      <c r="G7" s="21">
        <v>21721</v>
      </c>
      <c r="H7" s="199">
        <v>319662.59999999998</v>
      </c>
      <c r="I7" s="24">
        <v>1976</v>
      </c>
      <c r="J7" s="3"/>
      <c r="K7" s="193" t="s">
        <v>316</v>
      </c>
      <c r="L7" s="3"/>
      <c r="M7" s="3"/>
      <c r="N7" s="197" t="s">
        <v>303</v>
      </c>
    </row>
    <row r="8" spans="1:16" ht="35.5" customHeight="1" x14ac:dyDescent="0.25">
      <c r="A8" s="12">
        <v>2</v>
      </c>
      <c r="B8" s="193" t="s">
        <v>14</v>
      </c>
      <c r="C8" s="7" t="s">
        <v>18</v>
      </c>
      <c r="D8" s="19" t="s">
        <v>101</v>
      </c>
      <c r="E8" s="41" t="s">
        <v>83</v>
      </c>
      <c r="F8" s="21">
        <v>92024</v>
      </c>
      <c r="G8" s="21">
        <v>34049</v>
      </c>
      <c r="H8" s="199">
        <v>637389</v>
      </c>
      <c r="I8" s="24">
        <v>1978</v>
      </c>
      <c r="J8" s="3"/>
      <c r="K8" s="193" t="s">
        <v>316</v>
      </c>
      <c r="L8" s="3"/>
      <c r="M8" s="3"/>
      <c r="N8" s="197" t="s">
        <v>303</v>
      </c>
    </row>
    <row r="9" spans="1:16" ht="36" customHeight="1" x14ac:dyDescent="0.25">
      <c r="A9" s="187">
        <v>3</v>
      </c>
      <c r="B9" s="364" t="s">
        <v>15</v>
      </c>
      <c r="C9" s="39" t="s">
        <v>19</v>
      </c>
      <c r="D9" s="19" t="s">
        <v>92</v>
      </c>
      <c r="E9" s="338" t="s">
        <v>83</v>
      </c>
      <c r="F9" s="350">
        <v>419907</v>
      </c>
      <c r="G9" s="350">
        <v>155365</v>
      </c>
      <c r="H9" s="199">
        <v>649980.62</v>
      </c>
      <c r="I9" s="335">
        <v>1979</v>
      </c>
      <c r="J9" s="3"/>
      <c r="K9" s="193" t="s">
        <v>316</v>
      </c>
      <c r="L9" s="3"/>
      <c r="M9" s="3"/>
      <c r="N9" s="197" t="s">
        <v>303</v>
      </c>
    </row>
    <row r="10" spans="1:16" ht="37.549999999999997" customHeight="1" x14ac:dyDescent="0.25">
      <c r="A10" s="187">
        <v>4</v>
      </c>
      <c r="B10" s="365"/>
      <c r="C10" s="39" t="s">
        <v>21</v>
      </c>
      <c r="D10" s="19" t="s">
        <v>93</v>
      </c>
      <c r="E10" s="339"/>
      <c r="F10" s="351"/>
      <c r="G10" s="351"/>
      <c r="H10" s="199">
        <v>473100.65</v>
      </c>
      <c r="I10" s="337"/>
      <c r="J10" s="3"/>
      <c r="K10" s="193" t="s">
        <v>316</v>
      </c>
      <c r="L10" s="3"/>
      <c r="M10" s="3"/>
      <c r="N10" s="197" t="s">
        <v>303</v>
      </c>
    </row>
    <row r="11" spans="1:16" ht="33.450000000000003" customHeight="1" x14ac:dyDescent="0.25">
      <c r="A11" s="187">
        <v>5</v>
      </c>
      <c r="B11" s="366"/>
      <c r="C11" s="39" t="s">
        <v>22</v>
      </c>
      <c r="D11" s="19" t="s">
        <v>94</v>
      </c>
      <c r="E11" s="340"/>
      <c r="F11" s="352"/>
      <c r="G11" s="352"/>
      <c r="H11" s="199">
        <v>469904.02</v>
      </c>
      <c r="I11" s="336"/>
      <c r="J11" s="198"/>
      <c r="K11" s="192" t="s">
        <v>316</v>
      </c>
      <c r="L11" s="198"/>
      <c r="M11" s="198"/>
      <c r="N11" s="197" t="s">
        <v>303</v>
      </c>
    </row>
    <row r="12" spans="1:16" ht="32.6" customHeight="1" x14ac:dyDescent="0.25">
      <c r="A12" s="187">
        <v>6</v>
      </c>
      <c r="B12" s="364" t="s">
        <v>16</v>
      </c>
      <c r="C12" s="7" t="s">
        <v>23</v>
      </c>
      <c r="D12" s="19" t="s">
        <v>95</v>
      </c>
      <c r="E12" s="341" t="s">
        <v>83</v>
      </c>
      <c r="F12" s="350">
        <v>164224</v>
      </c>
      <c r="G12" s="350">
        <v>60762</v>
      </c>
      <c r="H12" s="199">
        <v>464576.31</v>
      </c>
      <c r="I12" s="335">
        <v>1977</v>
      </c>
      <c r="J12" s="3"/>
      <c r="K12" s="192" t="s">
        <v>316</v>
      </c>
      <c r="L12" s="198"/>
      <c r="M12" s="198"/>
      <c r="N12" s="197" t="s">
        <v>303</v>
      </c>
    </row>
    <row r="13" spans="1:16" ht="32.6" customHeight="1" x14ac:dyDescent="0.25">
      <c r="A13" s="187">
        <v>7</v>
      </c>
      <c r="B13" s="366"/>
      <c r="C13" s="7" t="s">
        <v>24</v>
      </c>
      <c r="D13" s="19" t="s">
        <v>96</v>
      </c>
      <c r="E13" s="342"/>
      <c r="F13" s="352"/>
      <c r="G13" s="352"/>
      <c r="H13" s="199">
        <v>468838.48</v>
      </c>
      <c r="I13" s="336"/>
      <c r="J13" s="198"/>
      <c r="K13" s="192" t="s">
        <v>316</v>
      </c>
      <c r="L13" s="198"/>
      <c r="M13" s="198"/>
      <c r="N13" s="197" t="s">
        <v>303</v>
      </c>
    </row>
    <row r="14" spans="1:16" ht="36.700000000000003" customHeight="1" x14ac:dyDescent="0.25">
      <c r="A14" s="12">
        <v>8</v>
      </c>
      <c r="B14" s="364" t="s">
        <v>17</v>
      </c>
      <c r="C14" s="7" t="s">
        <v>25</v>
      </c>
      <c r="D14" s="19" t="s">
        <v>97</v>
      </c>
      <c r="E14" s="341" t="s">
        <v>83</v>
      </c>
      <c r="F14" s="350">
        <v>1533382</v>
      </c>
      <c r="G14" s="350">
        <v>567351</v>
      </c>
      <c r="H14" s="199">
        <v>662767.12</v>
      </c>
      <c r="I14" s="335">
        <v>1989</v>
      </c>
      <c r="J14" s="3"/>
      <c r="K14" s="193" t="s">
        <v>316</v>
      </c>
      <c r="L14" s="3"/>
      <c r="M14" s="3"/>
      <c r="N14" s="197" t="s">
        <v>303</v>
      </c>
    </row>
    <row r="15" spans="1:16" ht="32.6" customHeight="1" x14ac:dyDescent="0.25">
      <c r="A15" s="12">
        <v>9</v>
      </c>
      <c r="B15" s="365"/>
      <c r="C15" s="7" t="s">
        <v>26</v>
      </c>
      <c r="D15" s="19" t="s">
        <v>98</v>
      </c>
      <c r="E15" s="343"/>
      <c r="F15" s="351"/>
      <c r="G15" s="351"/>
      <c r="H15" s="199">
        <v>664898.21</v>
      </c>
      <c r="I15" s="337"/>
      <c r="J15" s="3"/>
      <c r="K15" s="193" t="s">
        <v>316</v>
      </c>
      <c r="L15" s="3"/>
      <c r="M15" s="3"/>
      <c r="N15" s="197" t="s">
        <v>303</v>
      </c>
    </row>
    <row r="16" spans="1:16" ht="33.450000000000003" customHeight="1" x14ac:dyDescent="0.25">
      <c r="A16" s="12">
        <v>10</v>
      </c>
      <c r="B16" s="366"/>
      <c r="C16" s="7" t="s">
        <v>27</v>
      </c>
      <c r="D16" s="19" t="s">
        <v>99</v>
      </c>
      <c r="E16" s="342"/>
      <c r="F16" s="352"/>
      <c r="G16" s="352"/>
      <c r="H16" s="199">
        <v>661701.57999999996</v>
      </c>
      <c r="I16" s="336"/>
      <c r="J16" s="3"/>
      <c r="K16" s="193" t="s">
        <v>316</v>
      </c>
      <c r="L16" s="3"/>
      <c r="M16" s="3"/>
      <c r="N16" s="197" t="s">
        <v>303</v>
      </c>
    </row>
    <row r="17" spans="1:14" ht="34" customHeight="1" x14ac:dyDescent="0.25">
      <c r="A17" s="12">
        <v>11</v>
      </c>
      <c r="B17" s="362" t="s">
        <v>80</v>
      </c>
      <c r="C17" s="3" t="s">
        <v>81</v>
      </c>
      <c r="D17" s="19" t="s">
        <v>104</v>
      </c>
      <c r="E17" s="332" t="s">
        <v>84</v>
      </c>
      <c r="F17" s="350">
        <v>111454</v>
      </c>
      <c r="G17" s="350">
        <v>62702</v>
      </c>
      <c r="H17" s="199">
        <v>523415.44</v>
      </c>
      <c r="I17" s="150">
        <v>43159</v>
      </c>
      <c r="J17" s="159"/>
      <c r="K17" s="193" t="s">
        <v>316</v>
      </c>
      <c r="L17" s="3"/>
      <c r="M17" s="3"/>
      <c r="N17" s="197" t="s">
        <v>303</v>
      </c>
    </row>
    <row r="18" spans="1:14" ht="34" customHeight="1" x14ac:dyDescent="0.25">
      <c r="A18" s="12">
        <v>12</v>
      </c>
      <c r="B18" s="363"/>
      <c r="C18" s="3" t="s">
        <v>82</v>
      </c>
      <c r="D18" s="19" t="s">
        <v>105</v>
      </c>
      <c r="E18" s="333"/>
      <c r="F18" s="352"/>
      <c r="G18" s="352"/>
      <c r="H18" s="199">
        <v>291395.33</v>
      </c>
      <c r="I18" s="150">
        <v>43159</v>
      </c>
      <c r="J18" s="159"/>
      <c r="K18" s="193" t="s">
        <v>316</v>
      </c>
      <c r="L18" s="3"/>
      <c r="M18" s="3"/>
      <c r="N18" s="197" t="s">
        <v>303</v>
      </c>
    </row>
    <row r="19" spans="1:14" ht="17.5" customHeight="1" x14ac:dyDescent="0.25">
      <c r="A19" s="12"/>
      <c r="B19" s="360" t="s">
        <v>91</v>
      </c>
      <c r="C19" s="327"/>
      <c r="D19" s="45"/>
      <c r="E19" s="45"/>
      <c r="F19" s="46">
        <f>SUM(F7:F18)</f>
        <v>2379697</v>
      </c>
      <c r="G19" s="46">
        <f>SUM(G7:G18)</f>
        <v>901950</v>
      </c>
      <c r="H19" s="45"/>
      <c r="I19" s="45"/>
      <c r="J19" s="45"/>
      <c r="K19" s="45"/>
      <c r="L19" s="45"/>
      <c r="M19" s="45"/>
    </row>
    <row r="20" spans="1:14" x14ac:dyDescent="0.25">
      <c r="A20" s="12"/>
      <c r="B20" s="348" t="s">
        <v>0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9"/>
    </row>
    <row r="21" spans="1:14" ht="65.900000000000006" customHeight="1" x14ac:dyDescent="0.25">
      <c r="A21" s="12">
        <v>13</v>
      </c>
      <c r="B21" s="169" t="s">
        <v>72</v>
      </c>
      <c r="C21" s="3" t="s">
        <v>46</v>
      </c>
      <c r="D21" s="10"/>
      <c r="E21" s="3" t="s">
        <v>90</v>
      </c>
      <c r="F21" s="14">
        <v>155481</v>
      </c>
      <c r="G21" s="14">
        <f t="shared" ref="G21:G27" si="0">F21</f>
        <v>155481</v>
      </c>
      <c r="H21" s="10"/>
      <c r="I21" s="25">
        <v>1972</v>
      </c>
      <c r="J21" s="10"/>
      <c r="K21" s="10"/>
      <c r="L21" s="10"/>
      <c r="M21" s="10"/>
    </row>
    <row r="22" spans="1:14" ht="33.799999999999997" customHeight="1" x14ac:dyDescent="0.25">
      <c r="A22" s="12">
        <v>14</v>
      </c>
      <c r="B22" s="169" t="s">
        <v>73</v>
      </c>
      <c r="C22" s="3" t="s">
        <v>46</v>
      </c>
      <c r="D22" s="10"/>
      <c r="E22" s="3" t="s">
        <v>85</v>
      </c>
      <c r="F22" s="14">
        <v>171235</v>
      </c>
      <c r="G22" s="14">
        <f t="shared" si="0"/>
        <v>171235</v>
      </c>
      <c r="H22" s="10"/>
      <c r="I22" s="25">
        <v>1986</v>
      </c>
      <c r="J22" s="10"/>
      <c r="K22" s="10"/>
      <c r="L22" s="10"/>
      <c r="M22" s="10"/>
    </row>
    <row r="23" spans="1:14" ht="34.5" customHeight="1" x14ac:dyDescent="0.25">
      <c r="A23" s="12">
        <v>15</v>
      </c>
      <c r="B23" s="170" t="s">
        <v>74</v>
      </c>
      <c r="C23" s="3" t="s">
        <v>46</v>
      </c>
      <c r="D23" s="10"/>
      <c r="E23" s="3" t="s">
        <v>85</v>
      </c>
      <c r="F23" s="14">
        <v>171235</v>
      </c>
      <c r="G23" s="14">
        <f t="shared" si="0"/>
        <v>171235</v>
      </c>
      <c r="H23" s="10"/>
      <c r="I23" s="25">
        <v>1986</v>
      </c>
      <c r="J23" s="10"/>
      <c r="K23" s="10"/>
      <c r="L23" s="10"/>
      <c r="M23" s="10"/>
    </row>
    <row r="24" spans="1:14" ht="34.5" customHeight="1" x14ac:dyDescent="0.25">
      <c r="A24" s="12">
        <v>16</v>
      </c>
      <c r="B24" s="170" t="s">
        <v>76</v>
      </c>
      <c r="C24" s="3" t="s">
        <v>46</v>
      </c>
      <c r="D24" s="10"/>
      <c r="E24" s="3" t="s">
        <v>85</v>
      </c>
      <c r="F24" s="14">
        <v>716163</v>
      </c>
      <c r="G24" s="14">
        <f t="shared" si="0"/>
        <v>716163</v>
      </c>
      <c r="H24" s="10"/>
      <c r="I24" s="25">
        <v>1984</v>
      </c>
      <c r="J24" s="10"/>
      <c r="K24" s="10"/>
      <c r="L24" s="10"/>
      <c r="M24" s="10"/>
    </row>
    <row r="25" spans="1:14" ht="35.5" customHeight="1" x14ac:dyDescent="0.25">
      <c r="A25" s="12">
        <v>17</v>
      </c>
      <c r="B25" s="170" t="s">
        <v>77</v>
      </c>
      <c r="C25" s="3" t="s">
        <v>58</v>
      </c>
      <c r="D25" s="10"/>
      <c r="E25" s="3" t="s">
        <v>85</v>
      </c>
      <c r="F25" s="14">
        <v>238000</v>
      </c>
      <c r="G25" s="14">
        <f t="shared" si="0"/>
        <v>238000</v>
      </c>
      <c r="H25" s="10"/>
      <c r="I25" s="25">
        <v>1962</v>
      </c>
      <c r="J25" s="10"/>
      <c r="K25" s="27" t="s">
        <v>87</v>
      </c>
      <c r="L25" s="10"/>
      <c r="M25" s="10"/>
    </row>
    <row r="26" spans="1:14" ht="36" customHeight="1" x14ac:dyDescent="0.25">
      <c r="A26" s="12">
        <v>18</v>
      </c>
      <c r="B26" s="170" t="s">
        <v>78</v>
      </c>
      <c r="C26" s="3" t="s">
        <v>60</v>
      </c>
      <c r="D26" s="10"/>
      <c r="E26" s="3" t="s">
        <v>85</v>
      </c>
      <c r="F26" s="14">
        <v>719618</v>
      </c>
      <c r="G26" s="14">
        <f t="shared" si="0"/>
        <v>719618</v>
      </c>
      <c r="H26" s="10"/>
      <c r="I26" s="25">
        <v>1972</v>
      </c>
      <c r="J26" s="10"/>
      <c r="K26" s="27" t="s">
        <v>87</v>
      </c>
      <c r="L26" s="10"/>
      <c r="M26" s="10"/>
    </row>
    <row r="27" spans="1:14" ht="43.5" x14ac:dyDescent="0.25">
      <c r="A27" s="12">
        <v>19</v>
      </c>
      <c r="B27" s="171" t="s">
        <v>261</v>
      </c>
      <c r="C27" s="3" t="s">
        <v>49</v>
      </c>
      <c r="D27" s="19" t="s">
        <v>260</v>
      </c>
      <c r="E27" s="3" t="s">
        <v>85</v>
      </c>
      <c r="F27" s="14">
        <f>683655-170401.81</f>
        <v>513253.19</v>
      </c>
      <c r="G27" s="14">
        <f t="shared" si="0"/>
        <v>513253.19</v>
      </c>
      <c r="H27" s="10"/>
      <c r="I27" s="137">
        <v>43067</v>
      </c>
      <c r="J27" s="10"/>
      <c r="K27" s="25" t="s">
        <v>262</v>
      </c>
      <c r="L27" s="10"/>
      <c r="M27" s="10"/>
    </row>
    <row r="28" spans="1:14" ht="12.25" customHeight="1" x14ac:dyDescent="0.25">
      <c r="A28" s="12"/>
      <c r="B28" s="360" t="s">
        <v>86</v>
      </c>
      <c r="C28" s="327"/>
      <c r="D28" s="47"/>
      <c r="E28" s="47"/>
      <c r="F28" s="48">
        <f>SUM(F21:F27)</f>
        <v>2684985.19</v>
      </c>
      <c r="G28" s="48">
        <f>SUM(G21:G27)</f>
        <v>2684985.19</v>
      </c>
      <c r="H28" s="43"/>
      <c r="I28" s="43"/>
      <c r="J28" s="43"/>
      <c r="K28" s="43"/>
      <c r="L28" s="43"/>
      <c r="M28" s="43"/>
    </row>
    <row r="29" spans="1:14" x14ac:dyDescent="0.25">
      <c r="A29" s="12"/>
      <c r="B29" s="8" t="s">
        <v>28</v>
      </c>
    </row>
    <row r="30" spans="1:14" ht="39.25" customHeight="1" x14ac:dyDescent="0.25">
      <c r="A30" s="12">
        <v>20</v>
      </c>
      <c r="B30" s="172" t="s">
        <v>32</v>
      </c>
      <c r="C30" s="3" t="s">
        <v>46</v>
      </c>
      <c r="D30" s="10"/>
      <c r="E30" s="10"/>
      <c r="F30" s="14">
        <v>60150</v>
      </c>
      <c r="G30" s="14">
        <f t="shared" ref="G30:G31" si="1">F30</f>
        <v>60150</v>
      </c>
      <c r="H30" s="10"/>
      <c r="I30" s="19">
        <v>2009</v>
      </c>
      <c r="J30" s="10"/>
      <c r="K30" s="10"/>
      <c r="L30" s="10"/>
      <c r="M30" s="10"/>
    </row>
    <row r="31" spans="1:14" ht="37.549999999999997" customHeight="1" x14ac:dyDescent="0.25">
      <c r="A31" s="12">
        <v>21</v>
      </c>
      <c r="B31" s="172" t="s">
        <v>33</v>
      </c>
      <c r="C31" s="3" t="s">
        <v>46</v>
      </c>
      <c r="D31" s="10"/>
      <c r="E31" s="10"/>
      <c r="F31" s="14">
        <v>20050</v>
      </c>
      <c r="G31" s="14">
        <f t="shared" si="1"/>
        <v>20050</v>
      </c>
      <c r="H31" s="10"/>
      <c r="I31" s="19">
        <v>2009</v>
      </c>
      <c r="J31" s="10"/>
      <c r="K31" s="10"/>
      <c r="L31" s="10"/>
      <c r="M31" s="10"/>
    </row>
    <row r="32" spans="1:14" ht="32.6" customHeight="1" x14ac:dyDescent="0.25">
      <c r="A32" s="12">
        <v>22</v>
      </c>
      <c r="B32" s="172" t="s">
        <v>34</v>
      </c>
      <c r="C32" s="3" t="s">
        <v>46</v>
      </c>
      <c r="D32" s="10"/>
      <c r="E32" s="10"/>
      <c r="F32" s="14">
        <v>32175</v>
      </c>
      <c r="G32" s="14">
        <f>F32</f>
        <v>32175</v>
      </c>
      <c r="H32" s="10"/>
      <c r="I32" s="25">
        <v>1967</v>
      </c>
      <c r="J32" s="10"/>
      <c r="K32" s="10"/>
      <c r="L32" s="10"/>
      <c r="M32" s="10"/>
    </row>
    <row r="33" spans="1:13" ht="33.450000000000003" customHeight="1" x14ac:dyDescent="0.25">
      <c r="A33" s="12">
        <v>23</v>
      </c>
      <c r="B33" s="172" t="s">
        <v>35</v>
      </c>
      <c r="C33" s="3" t="s">
        <v>46</v>
      </c>
      <c r="D33" s="10"/>
      <c r="E33" s="10"/>
      <c r="F33" s="14">
        <v>10725</v>
      </c>
      <c r="G33" s="14">
        <f t="shared" ref="G33:G39" si="2">F33</f>
        <v>10725</v>
      </c>
      <c r="H33" s="10"/>
      <c r="I33" s="25">
        <v>1967</v>
      </c>
      <c r="J33" s="10"/>
      <c r="K33" s="10"/>
      <c r="L33" s="10"/>
      <c r="M33" s="10"/>
    </row>
    <row r="34" spans="1:13" ht="31.75" customHeight="1" x14ac:dyDescent="0.25">
      <c r="A34" s="12">
        <v>24</v>
      </c>
      <c r="B34" s="172" t="s">
        <v>36</v>
      </c>
      <c r="C34" s="3" t="s">
        <v>46</v>
      </c>
      <c r="D34" s="10"/>
      <c r="E34" s="10"/>
      <c r="F34" s="14">
        <v>32175</v>
      </c>
      <c r="G34" s="14">
        <f t="shared" si="2"/>
        <v>32175</v>
      </c>
      <c r="H34" s="10"/>
      <c r="I34" s="25">
        <v>1967</v>
      </c>
      <c r="J34" s="10"/>
      <c r="K34" s="10"/>
      <c r="L34" s="10"/>
      <c r="M34" s="10"/>
    </row>
    <row r="35" spans="1:13" ht="31.95" customHeight="1" x14ac:dyDescent="0.25">
      <c r="A35" s="12">
        <v>25</v>
      </c>
      <c r="B35" s="172" t="s">
        <v>37</v>
      </c>
      <c r="C35" s="3" t="s">
        <v>46</v>
      </c>
      <c r="D35" s="10"/>
      <c r="E35" s="10"/>
      <c r="F35" s="14">
        <v>10725</v>
      </c>
      <c r="G35" s="14">
        <f t="shared" si="2"/>
        <v>10725</v>
      </c>
      <c r="H35" s="10"/>
      <c r="I35" s="25">
        <v>1967</v>
      </c>
      <c r="J35" s="10"/>
      <c r="K35" s="10"/>
      <c r="L35" s="10"/>
      <c r="M35" s="10"/>
    </row>
    <row r="36" spans="1:13" ht="31.75" customHeight="1" x14ac:dyDescent="0.25">
      <c r="A36" s="12">
        <v>26</v>
      </c>
      <c r="B36" s="172" t="s">
        <v>38</v>
      </c>
      <c r="C36" s="3" t="s">
        <v>46</v>
      </c>
      <c r="D36" s="10"/>
      <c r="E36" s="10"/>
      <c r="F36" s="14">
        <v>57356.62</v>
      </c>
      <c r="G36" s="14">
        <f t="shared" si="2"/>
        <v>57356.62</v>
      </c>
      <c r="H36" s="10"/>
      <c r="I36" s="19">
        <v>1980</v>
      </c>
      <c r="J36" s="10"/>
      <c r="K36" s="10"/>
      <c r="L36" s="10"/>
      <c r="M36" s="10"/>
    </row>
    <row r="37" spans="1:13" ht="33.799999999999997" customHeight="1" x14ac:dyDescent="0.25">
      <c r="A37" s="12">
        <v>27</v>
      </c>
      <c r="B37" s="172" t="s">
        <v>39</v>
      </c>
      <c r="C37" s="3" t="s">
        <v>46</v>
      </c>
      <c r="D37" s="19"/>
      <c r="E37" s="10"/>
      <c r="F37" s="14">
        <v>19118.88</v>
      </c>
      <c r="G37" s="14">
        <f t="shared" si="2"/>
        <v>19118.88</v>
      </c>
      <c r="H37" s="10"/>
      <c r="I37" s="19">
        <v>1980</v>
      </c>
      <c r="J37" s="10"/>
      <c r="K37" s="10"/>
      <c r="L37" s="10"/>
      <c r="M37" s="10"/>
    </row>
    <row r="38" spans="1:13" ht="34.5" customHeight="1" x14ac:dyDescent="0.25">
      <c r="A38" s="12">
        <v>28</v>
      </c>
      <c r="B38" s="173" t="s">
        <v>138</v>
      </c>
      <c r="C38" s="3" t="s">
        <v>48</v>
      </c>
      <c r="D38" s="10"/>
      <c r="E38" s="10"/>
      <c r="F38" s="14">
        <v>29031.75</v>
      </c>
      <c r="G38" s="14">
        <f t="shared" si="2"/>
        <v>29031.75</v>
      </c>
      <c r="H38" s="10"/>
      <c r="I38" s="19">
        <v>1988</v>
      </c>
      <c r="J38" s="10"/>
      <c r="K38" s="10"/>
      <c r="L38" s="10"/>
      <c r="M38" s="10"/>
    </row>
    <row r="39" spans="1:13" ht="35.5" customHeight="1" x14ac:dyDescent="0.25">
      <c r="A39" s="12">
        <v>29</v>
      </c>
      <c r="B39" s="173" t="s">
        <v>139</v>
      </c>
      <c r="C39" s="3" t="s">
        <v>48</v>
      </c>
      <c r="D39" s="10"/>
      <c r="E39" s="10"/>
      <c r="F39" s="14">
        <v>9677.25</v>
      </c>
      <c r="G39" s="14">
        <f t="shared" si="2"/>
        <v>9677.25</v>
      </c>
      <c r="H39" s="10"/>
      <c r="I39" s="19">
        <v>1988</v>
      </c>
      <c r="J39" s="10"/>
      <c r="K39" s="10"/>
      <c r="L39" s="10"/>
      <c r="M39" s="10"/>
    </row>
    <row r="40" spans="1:13" ht="36" customHeight="1" x14ac:dyDescent="0.25">
      <c r="A40" s="12">
        <v>30</v>
      </c>
      <c r="B40" s="173" t="s">
        <v>42</v>
      </c>
      <c r="C40" s="3" t="s">
        <v>46</v>
      </c>
      <c r="D40" s="10"/>
      <c r="E40" s="10"/>
      <c r="F40" s="14">
        <v>1464827.25</v>
      </c>
      <c r="G40" s="14">
        <v>468744.75</v>
      </c>
      <c r="H40" s="10"/>
      <c r="I40" s="19">
        <v>2006</v>
      </c>
      <c r="J40" s="10"/>
      <c r="K40" s="10"/>
      <c r="L40" s="10"/>
      <c r="M40" s="10"/>
    </row>
    <row r="41" spans="1:13" ht="35.5" customHeight="1" x14ac:dyDescent="0.25">
      <c r="A41" s="12">
        <v>31</v>
      </c>
      <c r="B41" s="174" t="s">
        <v>43</v>
      </c>
      <c r="C41" s="3" t="s">
        <v>46</v>
      </c>
      <c r="D41" s="10"/>
      <c r="E41" s="10"/>
      <c r="F41" s="14">
        <v>488275.75</v>
      </c>
      <c r="G41" s="14">
        <v>156248.25</v>
      </c>
      <c r="H41" s="10"/>
      <c r="I41" s="19">
        <v>2006</v>
      </c>
      <c r="J41" s="10"/>
      <c r="K41" s="10"/>
      <c r="L41" s="10"/>
      <c r="M41" s="10"/>
    </row>
    <row r="42" spans="1:13" ht="35.5" customHeight="1" x14ac:dyDescent="0.25">
      <c r="A42" s="12">
        <v>32</v>
      </c>
      <c r="B42" s="174" t="s">
        <v>44</v>
      </c>
      <c r="C42" s="3" t="s">
        <v>46</v>
      </c>
      <c r="D42" s="10"/>
      <c r="E42" s="10"/>
      <c r="F42" s="14">
        <v>15738288.08</v>
      </c>
      <c r="G42" s="14">
        <v>1259063</v>
      </c>
      <c r="H42" s="10"/>
      <c r="I42" s="19">
        <v>2012</v>
      </c>
      <c r="J42" s="10"/>
      <c r="K42" s="10"/>
      <c r="L42" s="10"/>
      <c r="M42" s="10"/>
    </row>
    <row r="43" spans="1:13" ht="36" customHeight="1" x14ac:dyDescent="0.25">
      <c r="A43" s="12">
        <v>33</v>
      </c>
      <c r="B43" s="175" t="s">
        <v>51</v>
      </c>
      <c r="C43" s="3" t="s">
        <v>49</v>
      </c>
      <c r="D43" s="10"/>
      <c r="E43" s="10"/>
      <c r="F43" s="14">
        <v>15000</v>
      </c>
      <c r="G43" s="14">
        <f t="shared" ref="G43:G50" si="3">F43</f>
        <v>15000</v>
      </c>
      <c r="H43" s="10"/>
      <c r="I43" s="19">
        <v>1953</v>
      </c>
      <c r="J43" s="10"/>
      <c r="K43" s="10"/>
      <c r="L43" s="10"/>
      <c r="M43" s="10"/>
    </row>
    <row r="44" spans="1:13" ht="34.5" customHeight="1" x14ac:dyDescent="0.25">
      <c r="A44" s="12">
        <v>34</v>
      </c>
      <c r="B44" s="173" t="s">
        <v>52</v>
      </c>
      <c r="C44" s="6" t="s">
        <v>57</v>
      </c>
      <c r="D44" s="10"/>
      <c r="E44" s="10"/>
      <c r="F44" s="14">
        <v>15000</v>
      </c>
      <c r="G44" s="14">
        <f t="shared" si="3"/>
        <v>15000</v>
      </c>
      <c r="H44" s="10"/>
      <c r="I44" s="19">
        <v>2005</v>
      </c>
      <c r="J44" s="10"/>
      <c r="K44" s="10"/>
      <c r="L44" s="10"/>
      <c r="M44" s="10"/>
    </row>
    <row r="45" spans="1:13" ht="36" customHeight="1" x14ac:dyDescent="0.25">
      <c r="A45" s="12">
        <v>35</v>
      </c>
      <c r="B45" s="173" t="s">
        <v>53</v>
      </c>
      <c r="C45" s="3" t="s">
        <v>46</v>
      </c>
      <c r="D45" s="10"/>
      <c r="E45" s="10"/>
      <c r="F45" s="14">
        <v>5000</v>
      </c>
      <c r="G45" s="14">
        <f t="shared" si="3"/>
        <v>5000</v>
      </c>
      <c r="H45" s="10"/>
      <c r="I45" s="19">
        <v>2010</v>
      </c>
      <c r="J45" s="10"/>
      <c r="K45" s="10"/>
      <c r="L45" s="10"/>
      <c r="M45" s="10"/>
    </row>
    <row r="46" spans="1:13" ht="40.1" customHeight="1" x14ac:dyDescent="0.25">
      <c r="A46" s="12">
        <v>36</v>
      </c>
      <c r="B46" s="173" t="s">
        <v>54</v>
      </c>
      <c r="C46" s="3" t="s">
        <v>58</v>
      </c>
      <c r="D46" s="10"/>
      <c r="E46" s="10"/>
      <c r="F46" s="10">
        <v>0</v>
      </c>
      <c r="G46" s="10">
        <f t="shared" si="3"/>
        <v>0</v>
      </c>
      <c r="H46" s="10"/>
      <c r="I46" s="19"/>
      <c r="J46" s="10"/>
      <c r="K46" s="10"/>
      <c r="L46" s="10"/>
      <c r="M46" s="10"/>
    </row>
    <row r="47" spans="1:13" ht="36.700000000000003" customHeight="1" x14ac:dyDescent="0.25">
      <c r="A47" s="12">
        <v>37</v>
      </c>
      <c r="B47" s="173" t="s">
        <v>55</v>
      </c>
      <c r="C47" s="3" t="s">
        <v>59</v>
      </c>
      <c r="D47" s="10"/>
      <c r="E47" s="10"/>
      <c r="F47" s="10">
        <v>0</v>
      </c>
      <c r="G47" s="10">
        <f t="shared" si="3"/>
        <v>0</v>
      </c>
      <c r="H47" s="10"/>
      <c r="I47" s="19"/>
      <c r="J47" s="10"/>
      <c r="K47" s="10"/>
      <c r="L47" s="10"/>
      <c r="M47" s="10"/>
    </row>
    <row r="48" spans="1:13" ht="33.799999999999997" customHeight="1" x14ac:dyDescent="0.25">
      <c r="A48" s="12">
        <v>38</v>
      </c>
      <c r="B48" s="176" t="s">
        <v>56</v>
      </c>
      <c r="C48" s="3" t="s">
        <v>60</v>
      </c>
      <c r="D48" s="10"/>
      <c r="E48" s="10"/>
      <c r="F48" s="10">
        <v>0</v>
      </c>
      <c r="G48" s="10">
        <f t="shared" si="3"/>
        <v>0</v>
      </c>
      <c r="H48" s="10"/>
      <c r="I48" s="19"/>
      <c r="J48" s="10"/>
      <c r="K48" s="10"/>
      <c r="L48" s="10"/>
      <c r="M48" s="10"/>
    </row>
    <row r="49" spans="1:17" ht="58.75" customHeight="1" x14ac:dyDescent="0.25">
      <c r="A49" s="12">
        <v>39</v>
      </c>
      <c r="B49" s="177" t="s">
        <v>61</v>
      </c>
      <c r="C49" s="3" t="s">
        <v>46</v>
      </c>
      <c r="D49" s="10"/>
      <c r="E49" s="3" t="s">
        <v>88</v>
      </c>
      <c r="F49" s="12">
        <v>83780</v>
      </c>
      <c r="G49" s="13">
        <f t="shared" si="3"/>
        <v>83780</v>
      </c>
      <c r="H49" s="10"/>
      <c r="I49" s="19">
        <v>2010</v>
      </c>
      <c r="J49" s="10"/>
      <c r="K49" s="153" t="s">
        <v>89</v>
      </c>
      <c r="L49" s="10"/>
      <c r="M49" s="10"/>
    </row>
    <row r="50" spans="1:17" ht="33.799999999999997" customHeight="1" x14ac:dyDescent="0.25">
      <c r="A50" s="12">
        <v>40</v>
      </c>
      <c r="B50" s="171" t="s">
        <v>270</v>
      </c>
      <c r="C50" s="3" t="s">
        <v>62</v>
      </c>
      <c r="D50" s="19" t="s">
        <v>268</v>
      </c>
      <c r="E50" s="10"/>
      <c r="F50" s="12">
        <v>302671.48</v>
      </c>
      <c r="G50" s="13">
        <f t="shared" si="3"/>
        <v>302671.48</v>
      </c>
      <c r="H50" s="10"/>
      <c r="I50" s="19">
        <v>2012</v>
      </c>
      <c r="J50" s="10"/>
      <c r="K50" s="25" t="s">
        <v>269</v>
      </c>
      <c r="L50" s="10"/>
      <c r="M50" s="10"/>
    </row>
    <row r="51" spans="1:17" ht="35.5" customHeight="1" x14ac:dyDescent="0.25">
      <c r="A51" s="12">
        <v>41</v>
      </c>
      <c r="B51" s="174" t="s">
        <v>30</v>
      </c>
      <c r="C51" s="55" t="s">
        <v>161</v>
      </c>
      <c r="D51" s="12"/>
      <c r="E51" s="12"/>
      <c r="F51" s="14">
        <v>1576872</v>
      </c>
      <c r="G51" s="14">
        <v>1576872</v>
      </c>
      <c r="H51" s="12"/>
      <c r="I51" s="19">
        <v>1981</v>
      </c>
      <c r="J51" s="10"/>
      <c r="K51" s="10"/>
      <c r="L51" s="10"/>
      <c r="M51" s="10"/>
    </row>
    <row r="52" spans="1:17" ht="36" customHeight="1" x14ac:dyDescent="0.25">
      <c r="A52" s="12">
        <v>42</v>
      </c>
      <c r="B52" s="204" t="s">
        <v>321</v>
      </c>
      <c r="C52" s="55" t="s">
        <v>161</v>
      </c>
      <c r="D52" s="19" t="s">
        <v>322</v>
      </c>
      <c r="E52" s="12"/>
      <c r="F52" s="14">
        <v>1481465</v>
      </c>
      <c r="G52" s="14">
        <v>1481465</v>
      </c>
      <c r="H52" s="12"/>
      <c r="I52" s="193">
        <v>1976</v>
      </c>
      <c r="J52" s="10"/>
      <c r="K52" s="193" t="s">
        <v>320</v>
      </c>
      <c r="L52" s="10"/>
      <c r="M52" s="10"/>
    </row>
    <row r="53" spans="1:17" ht="32.6" customHeight="1" x14ac:dyDescent="0.25">
      <c r="A53" s="12">
        <v>43</v>
      </c>
      <c r="B53" s="178" t="s">
        <v>162</v>
      </c>
      <c r="C53" s="96" t="s">
        <v>231</v>
      </c>
      <c r="D53" s="128" t="s">
        <v>242</v>
      </c>
      <c r="E53" s="12"/>
      <c r="F53" s="133">
        <v>2055302</v>
      </c>
      <c r="G53" s="14">
        <v>0</v>
      </c>
      <c r="H53" s="12"/>
      <c r="I53" s="131">
        <v>43066</v>
      </c>
      <c r="J53" s="10"/>
      <c r="K53" s="25" t="s">
        <v>248</v>
      </c>
      <c r="L53" s="10"/>
      <c r="M53" s="10"/>
      <c r="N53" s="119"/>
    </row>
    <row r="54" spans="1:17" ht="24.8" customHeight="1" x14ac:dyDescent="0.25">
      <c r="A54" s="12">
        <v>44</v>
      </c>
      <c r="B54" s="178" t="s">
        <v>162</v>
      </c>
      <c r="C54" s="96" t="s">
        <v>163</v>
      </c>
      <c r="D54" s="128" t="s">
        <v>244</v>
      </c>
      <c r="E54" s="12"/>
      <c r="F54" s="133">
        <v>901939</v>
      </c>
      <c r="G54" s="14">
        <v>0</v>
      </c>
      <c r="H54" s="12"/>
      <c r="I54" s="131">
        <v>43061</v>
      </c>
      <c r="J54" s="10"/>
      <c r="K54" s="25" t="s">
        <v>246</v>
      </c>
      <c r="L54" s="10"/>
      <c r="M54" s="10"/>
      <c r="N54" s="119"/>
    </row>
    <row r="55" spans="1:17" ht="38.049999999999997" customHeight="1" x14ac:dyDescent="0.25">
      <c r="A55" s="12">
        <v>45</v>
      </c>
      <c r="B55" s="178" t="s">
        <v>318</v>
      </c>
      <c r="C55" s="96" t="s">
        <v>165</v>
      </c>
      <c r="D55" s="128" t="s">
        <v>266</v>
      </c>
      <c r="E55" s="12"/>
      <c r="F55" s="133">
        <v>450626</v>
      </c>
      <c r="G55" s="14">
        <v>0</v>
      </c>
      <c r="H55" s="12"/>
      <c r="I55" s="131">
        <v>43087</v>
      </c>
      <c r="J55" s="132"/>
      <c r="K55" s="193" t="s">
        <v>267</v>
      </c>
      <c r="L55" s="10"/>
      <c r="M55" s="10"/>
      <c r="N55" s="130"/>
      <c r="Q55" s="133"/>
    </row>
    <row r="56" spans="1:17" ht="36" customHeight="1" x14ac:dyDescent="0.25">
      <c r="A56" s="12">
        <v>46</v>
      </c>
      <c r="B56" s="178" t="s">
        <v>162</v>
      </c>
      <c r="C56" s="96" t="s">
        <v>166</v>
      </c>
      <c r="D56" s="128" t="s">
        <v>245</v>
      </c>
      <c r="E56" s="12"/>
      <c r="F56" s="133">
        <v>532507</v>
      </c>
      <c r="G56" s="14">
        <v>0</v>
      </c>
      <c r="H56" s="12"/>
      <c r="I56" s="131">
        <v>43061</v>
      </c>
      <c r="J56" s="10"/>
      <c r="K56" s="25" t="s">
        <v>246</v>
      </c>
      <c r="L56" s="10"/>
      <c r="M56" s="10"/>
      <c r="N56" s="133"/>
    </row>
    <row r="57" spans="1:17" ht="28.55" customHeight="1" x14ac:dyDescent="0.25">
      <c r="A57" s="12">
        <v>47</v>
      </c>
      <c r="B57" s="178" t="s">
        <v>323</v>
      </c>
      <c r="C57" s="96" t="s">
        <v>167</v>
      </c>
      <c r="D57" s="128" t="s">
        <v>273</v>
      </c>
      <c r="E57" s="12"/>
      <c r="F57" s="14">
        <v>0</v>
      </c>
      <c r="G57" s="14">
        <v>0</v>
      </c>
      <c r="H57" s="12"/>
      <c r="I57" s="193"/>
      <c r="J57" s="10"/>
      <c r="K57" s="10"/>
      <c r="L57" s="10"/>
      <c r="M57" s="10"/>
      <c r="N57" s="130"/>
    </row>
    <row r="58" spans="1:17" ht="30.75" customHeight="1" x14ac:dyDescent="0.25">
      <c r="A58" s="12">
        <v>48</v>
      </c>
      <c r="B58" s="178" t="s">
        <v>162</v>
      </c>
      <c r="C58" s="96" t="s">
        <v>168</v>
      </c>
      <c r="D58" s="12"/>
      <c r="E58" s="12"/>
      <c r="F58" s="14">
        <v>0</v>
      </c>
      <c r="G58" s="14">
        <v>0</v>
      </c>
      <c r="H58" s="12"/>
      <c r="I58" s="193"/>
      <c r="J58" s="10"/>
      <c r="K58" s="10"/>
      <c r="L58" s="10"/>
      <c r="M58" s="10"/>
      <c r="N58" s="130"/>
      <c r="Q58" s="133">
        <v>2159053</v>
      </c>
    </row>
    <row r="59" spans="1:17" ht="34" customHeight="1" x14ac:dyDescent="0.25">
      <c r="A59" s="12">
        <v>19</v>
      </c>
      <c r="B59" s="178" t="s">
        <v>319</v>
      </c>
      <c r="C59" s="96" t="s">
        <v>170</v>
      </c>
      <c r="D59" s="19" t="s">
        <v>276</v>
      </c>
      <c r="E59" s="12"/>
      <c r="F59" s="144">
        <v>545619</v>
      </c>
      <c r="G59" s="14">
        <v>0</v>
      </c>
      <c r="H59" s="12"/>
      <c r="I59" s="131">
        <v>43061</v>
      </c>
      <c r="J59" s="10"/>
      <c r="K59" s="193" t="s">
        <v>246</v>
      </c>
      <c r="L59" s="10"/>
      <c r="M59" s="10"/>
      <c r="N59" s="130"/>
      <c r="Q59" s="133"/>
    </row>
    <row r="60" spans="1:17" ht="25.5" customHeight="1" x14ac:dyDescent="0.25">
      <c r="A60" s="12">
        <v>50</v>
      </c>
      <c r="B60" s="178" t="s">
        <v>162</v>
      </c>
      <c r="C60" s="96" t="s">
        <v>172</v>
      </c>
      <c r="D60" s="128" t="s">
        <v>272</v>
      </c>
      <c r="E60" s="12"/>
      <c r="F60" s="14">
        <v>0</v>
      </c>
      <c r="G60" s="14">
        <v>0</v>
      </c>
      <c r="H60" s="12"/>
      <c r="I60" s="193"/>
      <c r="J60" s="10"/>
      <c r="K60" s="10"/>
      <c r="L60" s="10"/>
      <c r="M60" s="10"/>
      <c r="N60" s="129"/>
      <c r="Q60" s="135"/>
    </row>
    <row r="61" spans="1:17" ht="26.5" customHeight="1" x14ac:dyDescent="0.25">
      <c r="A61" s="12">
        <v>51</v>
      </c>
      <c r="B61" s="178" t="s">
        <v>162</v>
      </c>
      <c r="C61" s="96" t="s">
        <v>173</v>
      </c>
      <c r="D61" s="12"/>
      <c r="E61" s="12"/>
      <c r="F61" s="14">
        <v>0</v>
      </c>
      <c r="G61" s="14">
        <v>0</v>
      </c>
      <c r="H61" s="12"/>
      <c r="I61" s="193"/>
      <c r="J61" s="10"/>
      <c r="K61" s="10"/>
      <c r="L61" s="10"/>
      <c r="M61" s="10"/>
      <c r="N61" s="130"/>
      <c r="Q61" s="133">
        <v>3700689</v>
      </c>
    </row>
    <row r="62" spans="1:17" ht="35.5" customHeight="1" x14ac:dyDescent="0.25">
      <c r="A62" s="12">
        <v>52</v>
      </c>
      <c r="B62" s="178" t="s">
        <v>162</v>
      </c>
      <c r="C62" s="96" t="s">
        <v>174</v>
      </c>
      <c r="D62" s="128" t="s">
        <v>249</v>
      </c>
      <c r="E62" s="12"/>
      <c r="F62" s="133">
        <v>1129175</v>
      </c>
      <c r="G62" s="14">
        <v>0</v>
      </c>
      <c r="H62" s="12"/>
      <c r="I62" s="131">
        <v>43066</v>
      </c>
      <c r="J62" s="132"/>
      <c r="K62" s="193" t="s">
        <v>248</v>
      </c>
      <c r="L62" s="10"/>
      <c r="M62" s="10"/>
      <c r="N62" s="119"/>
    </row>
    <row r="63" spans="1:17" ht="33.799999999999997" customHeight="1" x14ac:dyDescent="0.25">
      <c r="A63" s="12">
        <v>53</v>
      </c>
      <c r="B63" s="178" t="s">
        <v>162</v>
      </c>
      <c r="C63" s="96" t="s">
        <v>175</v>
      </c>
      <c r="D63" s="128" t="s">
        <v>251</v>
      </c>
      <c r="E63" s="12"/>
      <c r="F63" s="133">
        <v>1512356</v>
      </c>
      <c r="G63" s="14">
        <v>0</v>
      </c>
      <c r="H63" s="12"/>
      <c r="I63" s="131">
        <v>43066</v>
      </c>
      <c r="J63" s="132"/>
      <c r="K63" s="193" t="s">
        <v>248</v>
      </c>
      <c r="L63" s="10"/>
      <c r="M63" s="10"/>
      <c r="N63" s="119"/>
    </row>
    <row r="64" spans="1:17" ht="31.95" customHeight="1" x14ac:dyDescent="0.25">
      <c r="A64" s="12">
        <v>54</v>
      </c>
      <c r="B64" s="178" t="s">
        <v>162</v>
      </c>
      <c r="C64" s="96" t="s">
        <v>176</v>
      </c>
      <c r="D64" s="128" t="s">
        <v>250</v>
      </c>
      <c r="E64" s="12"/>
      <c r="F64" s="133">
        <v>995507</v>
      </c>
      <c r="G64" s="14">
        <v>0</v>
      </c>
      <c r="H64" s="12"/>
      <c r="I64" s="131">
        <v>43066</v>
      </c>
      <c r="J64" s="132"/>
      <c r="K64" s="193" t="s">
        <v>248</v>
      </c>
      <c r="L64" s="10"/>
      <c r="M64" s="10"/>
      <c r="N64" s="119"/>
    </row>
    <row r="65" spans="1:17" ht="33.799999999999997" customHeight="1" x14ac:dyDescent="0.25">
      <c r="A65" s="12">
        <v>55</v>
      </c>
      <c r="B65" s="178" t="s">
        <v>162</v>
      </c>
      <c r="C65" s="96" t="s">
        <v>177</v>
      </c>
      <c r="D65" s="128" t="s">
        <v>247</v>
      </c>
      <c r="E65" s="12"/>
      <c r="F65" s="133">
        <v>1498352</v>
      </c>
      <c r="G65" s="14">
        <v>0</v>
      </c>
      <c r="H65" s="12"/>
      <c r="I65" s="131">
        <v>43061</v>
      </c>
      <c r="J65" s="132"/>
      <c r="K65" s="193" t="s">
        <v>246</v>
      </c>
      <c r="L65" s="10"/>
      <c r="M65" s="10"/>
      <c r="N65" s="119"/>
    </row>
    <row r="66" spans="1:17" ht="25.5" customHeight="1" x14ac:dyDescent="0.25">
      <c r="A66" s="12">
        <v>56</v>
      </c>
      <c r="B66" s="178" t="s">
        <v>162</v>
      </c>
      <c r="C66" s="96" t="s">
        <v>178</v>
      </c>
      <c r="D66" s="12"/>
      <c r="E66" s="12"/>
      <c r="F66" s="14">
        <v>0</v>
      </c>
      <c r="G66" s="14">
        <v>0</v>
      </c>
      <c r="H66" s="12"/>
      <c r="I66" s="193"/>
      <c r="J66" s="10"/>
      <c r="K66" s="10"/>
      <c r="L66" s="10"/>
      <c r="M66" s="10"/>
      <c r="N66" s="130"/>
      <c r="Q66" s="133">
        <v>11382769</v>
      </c>
    </row>
    <row r="67" spans="1:17" ht="27.2" x14ac:dyDescent="0.25">
      <c r="A67" s="12">
        <v>57</v>
      </c>
      <c r="B67" s="178" t="s">
        <v>162</v>
      </c>
      <c r="C67" s="96" t="s">
        <v>179</v>
      </c>
      <c r="D67" s="12"/>
      <c r="E67" s="12"/>
      <c r="F67" s="14">
        <v>0</v>
      </c>
      <c r="G67" s="14">
        <v>0</v>
      </c>
      <c r="H67" s="12"/>
      <c r="I67" s="193"/>
      <c r="J67" s="10"/>
      <c r="K67" s="10"/>
      <c r="L67" s="10"/>
      <c r="M67" s="10"/>
      <c r="N67" s="130"/>
      <c r="Q67" s="133">
        <v>11382769</v>
      </c>
    </row>
    <row r="68" spans="1:17" ht="27.2" x14ac:dyDescent="0.25">
      <c r="A68" s="12">
        <v>58</v>
      </c>
      <c r="B68" s="178" t="s">
        <v>162</v>
      </c>
      <c r="C68" s="96" t="s">
        <v>180</v>
      </c>
      <c r="D68" s="12"/>
      <c r="E68" s="12"/>
      <c r="F68" s="14">
        <v>0</v>
      </c>
      <c r="G68" s="14">
        <v>0</v>
      </c>
      <c r="H68" s="12"/>
      <c r="I68" s="193"/>
      <c r="J68" s="10"/>
      <c r="K68" s="10"/>
      <c r="L68" s="10"/>
      <c r="M68" s="10"/>
      <c r="N68" s="130"/>
      <c r="Q68" s="133">
        <v>11382769</v>
      </c>
    </row>
    <row r="69" spans="1:17" ht="21.75" x14ac:dyDescent="0.25">
      <c r="A69" s="12">
        <v>59</v>
      </c>
      <c r="B69" s="179" t="s">
        <v>232</v>
      </c>
      <c r="C69" s="332" t="s">
        <v>233</v>
      </c>
      <c r="D69" s="60"/>
      <c r="E69" s="60"/>
      <c r="F69" s="64">
        <v>35000</v>
      </c>
      <c r="G69" s="14">
        <f t="shared" ref="G69:G77" si="4">F69</f>
        <v>35000</v>
      </c>
      <c r="H69" s="60"/>
      <c r="I69" s="357">
        <v>2017</v>
      </c>
      <c r="J69" s="60"/>
      <c r="K69" s="332" t="s">
        <v>234</v>
      </c>
      <c r="L69" s="10"/>
      <c r="M69" s="10"/>
      <c r="N69" s="130"/>
      <c r="Q69" s="151"/>
    </row>
    <row r="70" spans="1:17" x14ac:dyDescent="0.25">
      <c r="A70" s="12">
        <v>60</v>
      </c>
      <c r="B70" s="180" t="s">
        <v>235</v>
      </c>
      <c r="C70" s="334"/>
      <c r="D70" s="60"/>
      <c r="E70" s="60"/>
      <c r="F70" s="64">
        <v>20000</v>
      </c>
      <c r="G70" s="14">
        <f t="shared" si="4"/>
        <v>20000</v>
      </c>
      <c r="H70" s="60"/>
      <c r="I70" s="358"/>
      <c r="J70" s="60"/>
      <c r="K70" s="334"/>
      <c r="L70" s="10"/>
      <c r="M70" s="10"/>
      <c r="N70" s="130"/>
      <c r="Q70" s="151"/>
    </row>
    <row r="71" spans="1:17" x14ac:dyDescent="0.25">
      <c r="A71" s="12">
        <v>61</v>
      </c>
      <c r="B71" s="180" t="s">
        <v>236</v>
      </c>
      <c r="C71" s="334"/>
      <c r="D71" s="60"/>
      <c r="E71" s="60"/>
      <c r="F71" s="64">
        <v>13000</v>
      </c>
      <c r="G71" s="14">
        <f t="shared" si="4"/>
        <v>13000</v>
      </c>
      <c r="H71" s="60"/>
      <c r="I71" s="358"/>
      <c r="J71" s="60"/>
      <c r="K71" s="334"/>
      <c r="L71" s="10"/>
      <c r="M71" s="10"/>
      <c r="N71" s="130"/>
      <c r="Q71" s="151"/>
    </row>
    <row r="72" spans="1:17" x14ac:dyDescent="0.25">
      <c r="A72" s="12">
        <v>62</v>
      </c>
      <c r="B72" s="180" t="s">
        <v>237</v>
      </c>
      <c r="C72" s="334"/>
      <c r="D72" s="60"/>
      <c r="E72" s="60"/>
      <c r="F72" s="64">
        <v>20000</v>
      </c>
      <c r="G72" s="14">
        <f t="shared" si="4"/>
        <v>20000</v>
      </c>
      <c r="H72" s="60"/>
      <c r="I72" s="358"/>
      <c r="J72" s="60"/>
      <c r="K72" s="334"/>
      <c r="L72" s="10"/>
      <c r="M72" s="10"/>
      <c r="N72" s="130"/>
      <c r="Q72" s="151"/>
    </row>
    <row r="73" spans="1:17" x14ac:dyDescent="0.25">
      <c r="A73" s="12">
        <v>63</v>
      </c>
      <c r="B73" s="180" t="s">
        <v>238</v>
      </c>
      <c r="C73" s="334"/>
      <c r="D73" s="60"/>
      <c r="E73" s="60"/>
      <c r="F73" s="64">
        <v>19800</v>
      </c>
      <c r="G73" s="14">
        <f t="shared" si="4"/>
        <v>19800</v>
      </c>
      <c r="H73" s="60"/>
      <c r="I73" s="358"/>
      <c r="J73" s="60"/>
      <c r="K73" s="334"/>
      <c r="L73" s="10"/>
      <c r="M73" s="10"/>
      <c r="N73" s="130"/>
      <c r="Q73" s="151"/>
    </row>
    <row r="74" spans="1:17" ht="22.45" x14ac:dyDescent="0.25">
      <c r="A74" s="12">
        <v>64</v>
      </c>
      <c r="B74" s="180" t="s">
        <v>239</v>
      </c>
      <c r="C74" s="334"/>
      <c r="D74" s="60"/>
      <c r="E74" s="60"/>
      <c r="F74" s="64">
        <v>33000</v>
      </c>
      <c r="G74" s="14">
        <f t="shared" si="4"/>
        <v>33000</v>
      </c>
      <c r="H74" s="60"/>
      <c r="I74" s="358"/>
      <c r="J74" s="60"/>
      <c r="K74" s="334"/>
      <c r="L74" s="10"/>
      <c r="M74" s="10"/>
      <c r="N74" s="130"/>
      <c r="Q74" s="151"/>
    </row>
    <row r="75" spans="1:17" ht="33.299999999999997" x14ac:dyDescent="0.25">
      <c r="A75" s="12">
        <v>65</v>
      </c>
      <c r="B75" s="180" t="s">
        <v>240</v>
      </c>
      <c r="C75" s="334"/>
      <c r="D75" s="60"/>
      <c r="E75" s="60"/>
      <c r="F75" s="64">
        <v>45600</v>
      </c>
      <c r="G75" s="14">
        <f t="shared" si="4"/>
        <v>45600</v>
      </c>
      <c r="H75" s="60"/>
      <c r="I75" s="358"/>
      <c r="J75" s="60"/>
      <c r="K75" s="334"/>
      <c r="L75" s="10"/>
      <c r="M75" s="10"/>
      <c r="N75" s="130"/>
      <c r="Q75" s="151"/>
    </row>
    <row r="76" spans="1:17" x14ac:dyDescent="0.25">
      <c r="A76" s="12">
        <v>66</v>
      </c>
      <c r="B76" s="180" t="s">
        <v>241</v>
      </c>
      <c r="C76" s="333"/>
      <c r="D76" s="60"/>
      <c r="E76" s="60"/>
      <c r="F76" s="64">
        <v>13500</v>
      </c>
      <c r="G76" s="14">
        <f t="shared" si="4"/>
        <v>13500</v>
      </c>
      <c r="H76" s="60"/>
      <c r="I76" s="359"/>
      <c r="J76" s="60"/>
      <c r="K76" s="333"/>
      <c r="L76" s="10"/>
      <c r="M76" s="10"/>
      <c r="N76" s="130"/>
      <c r="Q76" s="151"/>
    </row>
    <row r="77" spans="1:17" ht="32.950000000000003" customHeight="1" x14ac:dyDescent="0.25">
      <c r="A77" s="12">
        <v>67</v>
      </c>
      <c r="B77" s="179" t="s">
        <v>237</v>
      </c>
      <c r="C77" s="193" t="s">
        <v>233</v>
      </c>
      <c r="D77" s="60"/>
      <c r="E77" s="60"/>
      <c r="F77" s="64">
        <v>20000</v>
      </c>
      <c r="G77" s="14">
        <f t="shared" si="4"/>
        <v>20000</v>
      </c>
      <c r="H77" s="60"/>
      <c r="I77" s="145"/>
      <c r="J77" s="60"/>
      <c r="K77" s="193"/>
      <c r="L77" s="10"/>
      <c r="M77" s="10"/>
      <c r="N77" s="130"/>
      <c r="Q77" s="151"/>
    </row>
    <row r="78" spans="1:17" x14ac:dyDescent="0.25">
      <c r="A78" s="12"/>
      <c r="B78" s="360" t="s">
        <v>109</v>
      </c>
      <c r="C78" s="327"/>
      <c r="D78" s="47"/>
      <c r="E78" s="47"/>
      <c r="F78" s="44">
        <f>SUM(F30:F77)</f>
        <v>31293647.059999999</v>
      </c>
      <c r="G78" s="44">
        <f>SUM(G30:G77)</f>
        <v>5864928.9800000004</v>
      </c>
      <c r="H78" s="51"/>
      <c r="I78" s="51"/>
      <c r="J78" s="51"/>
      <c r="K78" s="51"/>
      <c r="L78" s="51"/>
      <c r="M78" s="51"/>
      <c r="N78" s="44">
        <f>SUM(N30:N68)</f>
        <v>0</v>
      </c>
      <c r="O78" s="44">
        <f>SUM(O30:O68)</f>
        <v>0</v>
      </c>
      <c r="P78" s="44">
        <f>SUM(P30:P68)</f>
        <v>0</v>
      </c>
    </row>
    <row r="79" spans="1:17" x14ac:dyDescent="0.25">
      <c r="A79" s="12"/>
      <c r="B79" s="181" t="s">
        <v>108</v>
      </c>
      <c r="C79" s="73"/>
      <c r="D79" s="73"/>
      <c r="E79" s="73"/>
      <c r="F79" s="76">
        <f>F19+F28+F78</f>
        <v>36358329.25</v>
      </c>
      <c r="G79" s="76">
        <f>G19+G28+G78</f>
        <v>9451864.1699999999</v>
      </c>
      <c r="H79" s="74"/>
      <c r="I79" s="73"/>
      <c r="J79" s="73"/>
      <c r="K79" s="73"/>
      <c r="L79" s="73"/>
      <c r="M79" s="75"/>
      <c r="N79" s="76">
        <f>N19+N28+N78</f>
        <v>0</v>
      </c>
      <c r="O79" s="76">
        <f>O19+O28+O78</f>
        <v>0</v>
      </c>
      <c r="P79" s="76">
        <f>P19+P28+P78</f>
        <v>0</v>
      </c>
    </row>
    <row r="80" spans="1:17" x14ac:dyDescent="0.25">
      <c r="A80" s="12"/>
      <c r="B80" s="53" t="s">
        <v>79</v>
      </c>
    </row>
    <row r="81" spans="1:13" ht="43.5" customHeight="1" x14ac:dyDescent="0.25">
      <c r="A81" s="12">
        <v>68</v>
      </c>
      <c r="B81" s="182" t="s">
        <v>132</v>
      </c>
      <c r="C81" s="3" t="s">
        <v>46</v>
      </c>
      <c r="D81" s="10"/>
      <c r="E81" s="10"/>
      <c r="F81" s="31">
        <v>34200</v>
      </c>
      <c r="G81" s="14">
        <f t="shared" ref="G81:G82" si="5">F81</f>
        <v>34200</v>
      </c>
      <c r="H81" s="10"/>
      <c r="I81" s="19">
        <v>2005</v>
      </c>
      <c r="J81" s="10"/>
      <c r="K81" s="3" t="s">
        <v>87</v>
      </c>
      <c r="L81" s="10"/>
      <c r="M81" s="10"/>
    </row>
    <row r="82" spans="1:13" ht="36.700000000000003" customHeight="1" x14ac:dyDescent="0.25">
      <c r="A82" s="12">
        <v>69</v>
      </c>
      <c r="B82" s="182" t="s">
        <v>133</v>
      </c>
      <c r="C82" s="3" t="s">
        <v>46</v>
      </c>
      <c r="D82" s="10"/>
      <c r="E82" s="10"/>
      <c r="F82" s="32">
        <v>27140</v>
      </c>
      <c r="G82" s="14">
        <f t="shared" si="5"/>
        <v>27140</v>
      </c>
      <c r="H82" s="10"/>
      <c r="I82" s="19">
        <v>2012</v>
      </c>
      <c r="J82" s="10"/>
      <c r="K82" s="10"/>
      <c r="L82" s="10"/>
      <c r="M82" s="10"/>
    </row>
    <row r="83" spans="1:13" x14ac:dyDescent="0.25">
      <c r="A83" s="12">
        <v>70</v>
      </c>
      <c r="B83" s="361" t="s">
        <v>107</v>
      </c>
      <c r="C83" s="361"/>
      <c r="D83" s="54"/>
      <c r="E83" s="54"/>
      <c r="F83" s="146">
        <f>SUM(F81:F82)</f>
        <v>61340</v>
      </c>
      <c r="G83" s="146">
        <f>SUM(G81:G82)</f>
        <v>61340</v>
      </c>
      <c r="H83" s="147"/>
      <c r="I83" s="54"/>
      <c r="J83" s="54"/>
      <c r="K83" s="54"/>
      <c r="L83" s="54"/>
      <c r="M83" s="54"/>
    </row>
    <row r="84" spans="1:13" ht="33.799999999999997" customHeight="1" x14ac:dyDescent="0.25">
      <c r="A84" s="12">
        <v>71</v>
      </c>
      <c r="B84" s="183" t="s">
        <v>113</v>
      </c>
      <c r="C84" s="3" t="s">
        <v>46</v>
      </c>
      <c r="D84" s="11"/>
      <c r="E84" s="11"/>
      <c r="F84" s="14">
        <v>77800</v>
      </c>
      <c r="G84" s="14">
        <f>F84</f>
        <v>77800</v>
      </c>
      <c r="H84" s="11"/>
      <c r="I84" s="19">
        <v>2007</v>
      </c>
      <c r="J84" s="11"/>
      <c r="K84" s="11"/>
      <c r="L84" s="11"/>
      <c r="M84" s="11"/>
    </row>
    <row r="85" spans="1:13" ht="33.799999999999997" customHeight="1" x14ac:dyDescent="0.25">
      <c r="A85" s="12">
        <v>72</v>
      </c>
      <c r="B85" s="183" t="s">
        <v>114</v>
      </c>
      <c r="C85" s="3" t="s">
        <v>46</v>
      </c>
      <c r="D85" s="11"/>
      <c r="E85" s="11"/>
      <c r="F85" s="14">
        <v>35000</v>
      </c>
      <c r="G85" s="14">
        <f t="shared" ref="G85:G95" si="6">F85</f>
        <v>35000</v>
      </c>
      <c r="H85" s="11"/>
      <c r="I85" s="19">
        <v>2007</v>
      </c>
      <c r="J85" s="11"/>
      <c r="K85" s="11"/>
      <c r="L85" s="11"/>
      <c r="M85" s="11"/>
    </row>
    <row r="86" spans="1:13" ht="32.950000000000003" customHeight="1" x14ac:dyDescent="0.25">
      <c r="A86" s="12">
        <v>73</v>
      </c>
      <c r="B86" s="184" t="s">
        <v>115</v>
      </c>
      <c r="C86" s="3" t="s">
        <v>46</v>
      </c>
      <c r="D86" s="12"/>
      <c r="E86" s="12"/>
      <c r="F86" s="14">
        <v>26047</v>
      </c>
      <c r="G86" s="14">
        <f t="shared" si="6"/>
        <v>26047</v>
      </c>
      <c r="H86" s="12"/>
      <c r="I86" s="19">
        <v>2013</v>
      </c>
      <c r="J86" s="12"/>
      <c r="K86" s="12"/>
      <c r="L86" s="12"/>
      <c r="M86" s="12"/>
    </row>
    <row r="87" spans="1:13" ht="33.799999999999997" customHeight="1" x14ac:dyDescent="0.25">
      <c r="A87" s="12">
        <v>74</v>
      </c>
      <c r="B87" s="184" t="s">
        <v>116</v>
      </c>
      <c r="C87" s="3" t="s">
        <v>46</v>
      </c>
      <c r="D87" s="12"/>
      <c r="E87" s="12"/>
      <c r="F87" s="14">
        <v>26700</v>
      </c>
      <c r="G87" s="14">
        <f t="shared" si="6"/>
        <v>26700</v>
      </c>
      <c r="H87" s="12"/>
      <c r="I87" s="19">
        <v>2014</v>
      </c>
      <c r="J87" s="12"/>
      <c r="K87" s="12"/>
      <c r="L87" s="12"/>
      <c r="M87" s="12"/>
    </row>
    <row r="88" spans="1:13" ht="33.799999999999997" customHeight="1" x14ac:dyDescent="0.25">
      <c r="A88" s="12">
        <v>75</v>
      </c>
      <c r="B88" s="184" t="s">
        <v>117</v>
      </c>
      <c r="C88" s="3" t="s">
        <v>46</v>
      </c>
      <c r="D88" s="12"/>
      <c r="E88" s="12"/>
      <c r="F88" s="14">
        <v>26699.99</v>
      </c>
      <c r="G88" s="14">
        <f t="shared" si="6"/>
        <v>26699.99</v>
      </c>
      <c r="H88" s="12"/>
      <c r="I88" s="19">
        <v>2014</v>
      </c>
      <c r="J88" s="12"/>
      <c r="K88" s="12"/>
      <c r="L88" s="12"/>
      <c r="M88" s="12"/>
    </row>
    <row r="89" spans="1:13" ht="35.5" customHeight="1" x14ac:dyDescent="0.25">
      <c r="A89" s="12">
        <v>76</v>
      </c>
      <c r="B89" s="184" t="s">
        <v>120</v>
      </c>
      <c r="C89" s="3" t="s">
        <v>46</v>
      </c>
      <c r="D89" s="12"/>
      <c r="E89" s="12"/>
      <c r="F89" s="14">
        <v>10098.99</v>
      </c>
      <c r="G89" s="14">
        <f t="shared" si="6"/>
        <v>10098.99</v>
      </c>
      <c r="H89" s="12"/>
      <c r="I89" s="19">
        <v>2015</v>
      </c>
      <c r="J89" s="12"/>
      <c r="K89" s="55" t="s">
        <v>118</v>
      </c>
      <c r="L89" s="12"/>
      <c r="M89" s="12"/>
    </row>
    <row r="90" spans="1:13" x14ac:dyDescent="0.25">
      <c r="A90" s="12"/>
      <c r="B90" s="320" t="s">
        <v>119</v>
      </c>
      <c r="C90" s="322"/>
      <c r="D90" s="58"/>
      <c r="E90" s="58"/>
      <c r="F90" s="65">
        <f>SUM(F84:F89)</f>
        <v>202345.97999999998</v>
      </c>
      <c r="G90" s="65">
        <f>SUM(G84:G89)</f>
        <v>202345.97999999998</v>
      </c>
      <c r="H90" s="58"/>
      <c r="I90" s="59"/>
      <c r="J90" s="58"/>
      <c r="K90" s="58"/>
      <c r="L90" s="58"/>
      <c r="M90" s="58"/>
    </row>
    <row r="91" spans="1:13" ht="35.5" customHeight="1" x14ac:dyDescent="0.25">
      <c r="A91" s="12">
        <v>77</v>
      </c>
      <c r="B91" s="179" t="s">
        <v>121</v>
      </c>
      <c r="C91" s="3" t="s">
        <v>46</v>
      </c>
      <c r="D91" s="60"/>
      <c r="E91" s="60"/>
      <c r="F91" s="64">
        <v>7800</v>
      </c>
      <c r="G91" s="14">
        <f t="shared" si="6"/>
        <v>7800</v>
      </c>
      <c r="H91" s="60"/>
      <c r="I91" s="61">
        <v>2011</v>
      </c>
      <c r="J91" s="60"/>
      <c r="K91" s="60"/>
      <c r="L91" s="60"/>
      <c r="M91" s="60"/>
    </row>
    <row r="92" spans="1:13" ht="34.5" customHeight="1" x14ac:dyDescent="0.25">
      <c r="A92" s="12">
        <v>78</v>
      </c>
      <c r="B92" s="179" t="s">
        <v>122</v>
      </c>
      <c r="C92" s="3" t="s">
        <v>46</v>
      </c>
      <c r="D92" s="60"/>
      <c r="E92" s="60"/>
      <c r="F92" s="64">
        <v>5161.0200000000004</v>
      </c>
      <c r="G92" s="14">
        <f t="shared" si="6"/>
        <v>5161.0200000000004</v>
      </c>
      <c r="H92" s="60"/>
      <c r="I92" s="61">
        <v>2014</v>
      </c>
      <c r="J92" s="60"/>
      <c r="K92" s="60"/>
      <c r="L92" s="60"/>
      <c r="M92" s="60"/>
    </row>
    <row r="93" spans="1:13" ht="43.5" x14ac:dyDescent="0.25">
      <c r="A93" s="12">
        <v>79</v>
      </c>
      <c r="B93" s="184" t="s">
        <v>125</v>
      </c>
      <c r="C93" s="3" t="s">
        <v>46</v>
      </c>
      <c r="D93" s="60"/>
      <c r="E93" s="60"/>
      <c r="F93" s="64">
        <v>27140</v>
      </c>
      <c r="G93" s="14">
        <f t="shared" si="6"/>
        <v>27140</v>
      </c>
      <c r="H93" s="60"/>
      <c r="I93" s="61">
        <v>2012</v>
      </c>
      <c r="J93" s="60"/>
      <c r="K93" s="60"/>
      <c r="L93" s="60"/>
      <c r="M93" s="60"/>
    </row>
    <row r="94" spans="1:13" ht="33.799999999999997" customHeight="1" x14ac:dyDescent="0.25">
      <c r="A94" s="12">
        <v>80</v>
      </c>
      <c r="B94" s="179" t="s">
        <v>126</v>
      </c>
      <c r="C94" s="3" t="s">
        <v>46</v>
      </c>
      <c r="D94" s="60"/>
      <c r="E94" s="60"/>
      <c r="F94" s="64">
        <v>38000</v>
      </c>
      <c r="G94" s="14">
        <f t="shared" si="6"/>
        <v>38000</v>
      </c>
      <c r="H94" s="60"/>
      <c r="I94" s="61">
        <v>2015</v>
      </c>
      <c r="J94" s="60"/>
      <c r="K94" s="55" t="s">
        <v>124</v>
      </c>
      <c r="L94" s="60"/>
      <c r="M94" s="60"/>
    </row>
    <row r="95" spans="1:13" ht="65.900000000000006" x14ac:dyDescent="0.25">
      <c r="A95" s="12">
        <v>81</v>
      </c>
      <c r="B95" s="180" t="s">
        <v>127</v>
      </c>
      <c r="C95" s="3" t="s">
        <v>46</v>
      </c>
      <c r="D95" s="60"/>
      <c r="E95" s="60"/>
      <c r="F95" s="64">
        <v>6924</v>
      </c>
      <c r="G95" s="14">
        <f t="shared" si="6"/>
        <v>6924</v>
      </c>
      <c r="H95" s="60"/>
      <c r="I95" s="61">
        <v>2015</v>
      </c>
      <c r="J95" s="60"/>
      <c r="K95" s="55" t="s">
        <v>128</v>
      </c>
      <c r="L95" s="60"/>
      <c r="M95" s="60"/>
    </row>
    <row r="96" spans="1:13" x14ac:dyDescent="0.25">
      <c r="A96" s="12"/>
      <c r="B96" s="320" t="s">
        <v>123</v>
      </c>
      <c r="C96" s="322"/>
      <c r="D96" s="56"/>
      <c r="E96" s="56"/>
      <c r="F96" s="67">
        <f>SUM(F91:F95)</f>
        <v>85025.02</v>
      </c>
      <c r="G96" s="67">
        <f>SUM(G91:G95)</f>
        <v>85025.02</v>
      </c>
      <c r="H96" s="56"/>
      <c r="I96" s="57"/>
      <c r="J96" s="56"/>
      <c r="K96" s="56"/>
      <c r="L96" s="56"/>
      <c r="M96" s="56"/>
    </row>
    <row r="97" spans="1:16" x14ac:dyDescent="0.25">
      <c r="A97" s="12"/>
      <c r="B97" s="319" t="s">
        <v>134</v>
      </c>
      <c r="C97" s="319"/>
      <c r="D97" s="68"/>
      <c r="E97" s="68"/>
      <c r="F97" s="71">
        <f>F83+F90+F96</f>
        <v>348711</v>
      </c>
      <c r="G97" s="71">
        <f>G83+G90+G96</f>
        <v>348711</v>
      </c>
      <c r="H97" s="56"/>
      <c r="I97" s="69"/>
      <c r="J97" s="68"/>
      <c r="K97" s="68"/>
      <c r="L97" s="68"/>
      <c r="M97" s="68"/>
      <c r="N97" s="71">
        <f>N83+N90+N96</f>
        <v>0</v>
      </c>
      <c r="O97" s="71">
        <f>O83+O90+O96</f>
        <v>0</v>
      </c>
      <c r="P97" s="71">
        <f>P83+P90+P96</f>
        <v>0</v>
      </c>
    </row>
    <row r="98" spans="1:16" x14ac:dyDescent="0.25">
      <c r="A98" s="12"/>
      <c r="B98" s="356" t="s">
        <v>153</v>
      </c>
      <c r="C98" s="356"/>
      <c r="F98" s="79">
        <f>F79+F97</f>
        <v>36707040.25</v>
      </c>
      <c r="G98" s="79">
        <f>G79+G97</f>
        <v>9800575.1699999999</v>
      </c>
      <c r="N98" s="79">
        <f>N79+N97</f>
        <v>0</v>
      </c>
      <c r="O98" s="79">
        <f>O79+O97</f>
        <v>0</v>
      </c>
      <c r="P98" s="79">
        <f>P79+P97</f>
        <v>0</v>
      </c>
    </row>
    <row r="99" spans="1:16" x14ac:dyDescent="0.25">
      <c r="A99" s="12"/>
      <c r="B99" s="355" t="s">
        <v>154</v>
      </c>
      <c r="C99" s="355"/>
      <c r="D99" s="80"/>
      <c r="E99" s="80"/>
      <c r="F99" s="81">
        <f>F19+F78+F28-F24-F25-F21-F22-F23-F26-F69-F70-F71-F72-F73-F74-F75-F76-F77</f>
        <v>33966697.25</v>
      </c>
      <c r="G99" s="81">
        <f>G19+G78+G28-G24-G25-G21-G22-G23-G26-G69-G70-G71-G72-G73-G74-G75-G76-G77</f>
        <v>7060232.1699999999</v>
      </c>
      <c r="H99" s="80"/>
      <c r="I99" s="80"/>
      <c r="J99" s="80"/>
      <c r="K99" s="80"/>
      <c r="L99" s="80"/>
      <c r="M99" s="80"/>
      <c r="N99" s="81">
        <f>N19+N78+N28-N24-N25-N21-N22-N23-N26</f>
        <v>0</v>
      </c>
      <c r="O99" s="81">
        <f>O19+O78+O28-O24-O25-O21-O22-O23-O26</f>
        <v>0</v>
      </c>
      <c r="P99" s="81">
        <f>P19+P78+P28-P24-P25-P21-P22-P23-P26</f>
        <v>0</v>
      </c>
    </row>
    <row r="100" spans="1:16" x14ac:dyDescent="0.25">
      <c r="A100" s="12"/>
      <c r="B100" s="9" t="s">
        <v>111</v>
      </c>
    </row>
    <row r="101" spans="1:16" ht="35.5" customHeight="1" x14ac:dyDescent="0.25">
      <c r="A101" s="12">
        <v>82</v>
      </c>
      <c r="B101" s="185" t="s">
        <v>63</v>
      </c>
      <c r="C101" s="3" t="s">
        <v>46</v>
      </c>
      <c r="D101" s="19" t="s">
        <v>67</v>
      </c>
      <c r="E101" s="11"/>
      <c r="F101" s="11"/>
      <c r="G101" s="11"/>
      <c r="H101" s="14">
        <v>325952.78999999998</v>
      </c>
      <c r="I101" s="11"/>
      <c r="J101" s="11"/>
      <c r="K101" s="154" t="s">
        <v>155</v>
      </c>
      <c r="L101" s="11"/>
      <c r="M101" s="11"/>
    </row>
    <row r="102" spans="1:16" ht="32.299999999999997" customHeight="1" x14ac:dyDescent="0.25">
      <c r="A102" s="12">
        <v>83</v>
      </c>
      <c r="B102" s="185" t="s">
        <v>64</v>
      </c>
      <c r="C102" s="3" t="s">
        <v>46</v>
      </c>
      <c r="D102" s="19" t="s">
        <v>68</v>
      </c>
      <c r="E102" s="11"/>
      <c r="F102" s="11"/>
      <c r="G102" s="11"/>
      <c r="H102" s="152">
        <f>694800-694800</f>
        <v>0</v>
      </c>
      <c r="I102" s="11"/>
      <c r="J102" s="11"/>
      <c r="K102" s="11"/>
      <c r="L102" s="11"/>
      <c r="M102" s="11"/>
      <c r="N102" s="143">
        <v>-694800</v>
      </c>
    </row>
    <row r="103" spans="1:16" ht="32.950000000000003" customHeight="1" x14ac:dyDescent="0.25">
      <c r="A103" s="12">
        <v>84</v>
      </c>
      <c r="B103" s="185" t="s">
        <v>65</v>
      </c>
      <c r="C103" s="3" t="s">
        <v>46</v>
      </c>
      <c r="D103" s="19" t="s">
        <v>265</v>
      </c>
      <c r="E103" s="11"/>
      <c r="F103" s="11"/>
      <c r="G103" s="11"/>
      <c r="H103" s="14">
        <f>25266123.62-20781839.62</f>
        <v>4484284</v>
      </c>
      <c r="I103" s="19">
        <v>2016</v>
      </c>
      <c r="J103" s="11"/>
      <c r="K103" s="11"/>
      <c r="L103" s="11"/>
      <c r="M103" s="11"/>
      <c r="N103" s="139">
        <v>-20781839.620000001</v>
      </c>
    </row>
    <row r="104" spans="1:16" ht="34.5" customHeight="1" x14ac:dyDescent="0.25">
      <c r="A104" s="12">
        <v>85</v>
      </c>
      <c r="B104" s="185" t="s">
        <v>66</v>
      </c>
      <c r="C104" s="3" t="s">
        <v>46</v>
      </c>
      <c r="D104" s="19" t="s">
        <v>70</v>
      </c>
      <c r="E104" s="11"/>
      <c r="F104" s="11"/>
      <c r="G104" s="11"/>
      <c r="H104" s="14">
        <f>16160231.8-12264771.8</f>
        <v>3895460</v>
      </c>
      <c r="I104" s="19">
        <v>2016</v>
      </c>
      <c r="J104" s="11"/>
      <c r="K104" s="11"/>
      <c r="L104" s="11"/>
      <c r="M104" s="11"/>
      <c r="N104" s="140">
        <v>-12264771.800000001</v>
      </c>
    </row>
    <row r="105" spans="1:16" ht="34.5" customHeight="1" x14ac:dyDescent="0.25">
      <c r="A105" s="12">
        <v>86</v>
      </c>
      <c r="B105" s="174" t="s">
        <v>75</v>
      </c>
      <c r="C105" s="3" t="s">
        <v>46</v>
      </c>
      <c r="D105" s="19" t="s">
        <v>263</v>
      </c>
      <c r="E105" s="42"/>
      <c r="F105" s="138"/>
      <c r="G105" s="14"/>
      <c r="H105" s="149">
        <v>118609.76</v>
      </c>
      <c r="I105" s="115"/>
      <c r="J105" s="116"/>
      <c r="K105" s="116"/>
      <c r="L105" s="116"/>
      <c r="M105" s="116"/>
      <c r="N105" s="140"/>
    </row>
    <row r="106" spans="1:16" ht="34.5" customHeight="1" x14ac:dyDescent="0.25">
      <c r="A106" s="12">
        <v>87</v>
      </c>
      <c r="B106" s="178" t="s">
        <v>164</v>
      </c>
      <c r="C106" s="95" t="s">
        <v>231</v>
      </c>
      <c r="D106" s="128" t="s">
        <v>254</v>
      </c>
      <c r="E106" s="12"/>
      <c r="F106" s="134"/>
      <c r="G106" s="14"/>
      <c r="H106" s="134">
        <v>3229</v>
      </c>
      <c r="I106" s="150">
        <v>43082</v>
      </c>
      <c r="J106" s="132"/>
      <c r="K106" s="193" t="s">
        <v>253</v>
      </c>
      <c r="L106" s="116"/>
      <c r="M106" s="116"/>
      <c r="N106" s="140"/>
    </row>
    <row r="107" spans="1:16" ht="34.5" customHeight="1" x14ac:dyDescent="0.25">
      <c r="A107" s="12">
        <v>88</v>
      </c>
      <c r="B107" s="178" t="s">
        <v>164</v>
      </c>
      <c r="C107" s="95" t="s">
        <v>163</v>
      </c>
      <c r="D107" s="128" t="s">
        <v>255</v>
      </c>
      <c r="E107" s="12"/>
      <c r="F107" s="134"/>
      <c r="G107" s="14"/>
      <c r="H107" s="134">
        <v>1417</v>
      </c>
      <c r="I107" s="150">
        <v>43082</v>
      </c>
      <c r="J107" s="132"/>
      <c r="K107" s="193" t="s">
        <v>253</v>
      </c>
      <c r="L107" s="116"/>
      <c r="M107" s="116"/>
      <c r="N107" s="140"/>
    </row>
    <row r="108" spans="1:16" ht="34.5" customHeight="1" x14ac:dyDescent="0.25">
      <c r="A108" s="12">
        <v>89</v>
      </c>
      <c r="B108" s="178" t="s">
        <v>164</v>
      </c>
      <c r="C108" s="96" t="s">
        <v>166</v>
      </c>
      <c r="D108" s="128" t="s">
        <v>256</v>
      </c>
      <c r="E108" s="12"/>
      <c r="F108" s="134"/>
      <c r="G108" s="14"/>
      <c r="H108" s="134">
        <v>2605</v>
      </c>
      <c r="I108" s="150">
        <v>43082</v>
      </c>
      <c r="J108" s="132"/>
      <c r="K108" s="193" t="s">
        <v>253</v>
      </c>
      <c r="L108" s="116"/>
      <c r="M108" s="116"/>
      <c r="N108" s="140"/>
    </row>
    <row r="109" spans="1:16" ht="32.299999999999997" customHeight="1" x14ac:dyDescent="0.25">
      <c r="A109" s="12">
        <v>90</v>
      </c>
      <c r="B109" s="178" t="s">
        <v>164</v>
      </c>
      <c r="C109" s="96" t="s">
        <v>174</v>
      </c>
      <c r="D109" s="128" t="s">
        <v>259</v>
      </c>
      <c r="E109" s="12"/>
      <c r="F109" s="134"/>
      <c r="G109" s="14"/>
      <c r="H109" s="134">
        <v>1774</v>
      </c>
      <c r="I109" s="150">
        <v>43082</v>
      </c>
      <c r="J109" s="132"/>
      <c r="K109" s="193" t="s">
        <v>253</v>
      </c>
      <c r="L109" s="116"/>
      <c r="M109" s="116"/>
      <c r="N109" s="140"/>
    </row>
    <row r="110" spans="1:16" ht="34.5" customHeight="1" x14ac:dyDescent="0.25">
      <c r="A110" s="12">
        <v>91</v>
      </c>
      <c r="B110" s="178" t="s">
        <v>164</v>
      </c>
      <c r="C110" s="96" t="s">
        <v>175</v>
      </c>
      <c r="D110" s="128" t="s">
        <v>252</v>
      </c>
      <c r="E110" s="12"/>
      <c r="F110" s="134"/>
      <c r="G110" s="14"/>
      <c r="H110" s="134">
        <v>2376</v>
      </c>
      <c r="I110" s="150">
        <v>43082</v>
      </c>
      <c r="J110" s="132"/>
      <c r="K110" s="193" t="s">
        <v>253</v>
      </c>
      <c r="L110" s="116"/>
      <c r="M110" s="116"/>
      <c r="N110" s="140"/>
    </row>
    <row r="111" spans="1:16" ht="34.5" customHeight="1" x14ac:dyDescent="0.25">
      <c r="A111" s="12">
        <v>92</v>
      </c>
      <c r="B111" s="178" t="s">
        <v>164</v>
      </c>
      <c r="C111" s="95" t="s">
        <v>176</v>
      </c>
      <c r="D111" s="128" t="s">
        <v>258</v>
      </c>
      <c r="E111" s="12"/>
      <c r="F111" s="134"/>
      <c r="G111" s="14"/>
      <c r="H111" s="134">
        <v>1564</v>
      </c>
      <c r="I111" s="150">
        <v>43082</v>
      </c>
      <c r="J111" s="132"/>
      <c r="K111" s="193" t="s">
        <v>253</v>
      </c>
      <c r="L111" s="116"/>
      <c r="M111" s="116"/>
      <c r="N111" s="140"/>
    </row>
    <row r="112" spans="1:16" ht="32.950000000000003" customHeight="1" x14ac:dyDescent="0.25">
      <c r="A112" s="12">
        <v>93</v>
      </c>
      <c r="B112" s="178" t="s">
        <v>164</v>
      </c>
      <c r="C112" s="95" t="s">
        <v>177</v>
      </c>
      <c r="D112" s="128" t="s">
        <v>257</v>
      </c>
      <c r="E112" s="12"/>
      <c r="F112" s="134"/>
      <c r="G112" s="14"/>
      <c r="H112" s="134">
        <v>2354</v>
      </c>
      <c r="I112" s="150">
        <v>43082</v>
      </c>
      <c r="J112" s="132"/>
      <c r="K112" s="193" t="s">
        <v>253</v>
      </c>
      <c r="L112" s="116"/>
      <c r="M112" s="116"/>
      <c r="N112" s="140"/>
    </row>
    <row r="113" spans="1:17" ht="35.5" customHeight="1" x14ac:dyDescent="0.25">
      <c r="A113" s="12">
        <v>94</v>
      </c>
      <c r="B113" s="178" t="s">
        <v>164</v>
      </c>
      <c r="C113" s="96" t="s">
        <v>167</v>
      </c>
      <c r="D113" s="128" t="s">
        <v>274</v>
      </c>
      <c r="E113" s="115" t="s">
        <v>298</v>
      </c>
      <c r="F113" s="134"/>
      <c r="G113" s="14"/>
      <c r="H113" s="197" t="s">
        <v>303</v>
      </c>
      <c r="I113" s="150">
        <v>43146</v>
      </c>
      <c r="J113" s="159"/>
      <c r="K113" s="193" t="s">
        <v>300</v>
      </c>
      <c r="L113" s="116"/>
      <c r="M113" s="116"/>
      <c r="N113" s="197" t="s">
        <v>303</v>
      </c>
    </row>
    <row r="114" spans="1:17" ht="21.25" customHeight="1" x14ac:dyDescent="0.25">
      <c r="A114" s="12">
        <v>95</v>
      </c>
      <c r="B114" s="178" t="s">
        <v>164</v>
      </c>
      <c r="C114" s="96" t="s">
        <v>264</v>
      </c>
      <c r="D114" s="157"/>
      <c r="E114" s="158"/>
      <c r="F114" s="134"/>
      <c r="G114" s="14"/>
      <c r="H114" s="134">
        <v>0</v>
      </c>
      <c r="I114" s="162"/>
      <c r="J114" s="159"/>
      <c r="K114" s="192"/>
      <c r="L114" s="116"/>
      <c r="M114" s="116"/>
      <c r="N114" s="140"/>
    </row>
    <row r="115" spans="1:17" ht="36" customHeight="1" x14ac:dyDescent="0.25">
      <c r="A115" s="12">
        <v>96</v>
      </c>
      <c r="B115" s="201" t="s">
        <v>164</v>
      </c>
      <c r="C115" s="94" t="s">
        <v>170</v>
      </c>
      <c r="D115" s="202" t="s">
        <v>276</v>
      </c>
      <c r="E115" s="203" t="s">
        <v>317</v>
      </c>
      <c r="F115" s="134"/>
      <c r="G115" s="14"/>
      <c r="H115" s="197" t="s">
        <v>303</v>
      </c>
      <c r="I115" s="200">
        <v>1960</v>
      </c>
      <c r="J115" s="159"/>
      <c r="K115" s="193" t="s">
        <v>248</v>
      </c>
      <c r="L115" s="116"/>
      <c r="M115" s="116"/>
      <c r="N115" s="197" t="s">
        <v>303</v>
      </c>
    </row>
    <row r="116" spans="1:17" ht="18.350000000000001" customHeight="1" x14ac:dyDescent="0.25">
      <c r="A116" s="12">
        <v>97</v>
      </c>
      <c r="B116" s="178" t="s">
        <v>164</v>
      </c>
      <c r="C116" s="96" t="s">
        <v>172</v>
      </c>
      <c r="D116" s="128" t="s">
        <v>272</v>
      </c>
      <c r="E116" s="158"/>
      <c r="F116" s="134"/>
      <c r="G116" s="14"/>
      <c r="H116" s="134">
        <v>0</v>
      </c>
      <c r="I116" s="162"/>
      <c r="J116" s="159"/>
      <c r="K116" s="192"/>
      <c r="L116" s="116"/>
      <c r="M116" s="116"/>
      <c r="N116" s="140"/>
    </row>
    <row r="117" spans="1:17" ht="18.350000000000001" customHeight="1" x14ac:dyDescent="0.25">
      <c r="A117" s="12">
        <v>98</v>
      </c>
      <c r="B117" s="178" t="s">
        <v>164</v>
      </c>
      <c r="C117" s="96" t="s">
        <v>172</v>
      </c>
      <c r="D117" s="128" t="s">
        <v>272</v>
      </c>
      <c r="E117" s="12"/>
      <c r="F117" s="135"/>
      <c r="G117" s="14"/>
      <c r="H117" s="134">
        <v>0</v>
      </c>
      <c r="I117" s="162"/>
      <c r="J117" s="10"/>
      <c r="K117" s="10"/>
      <c r="L117" s="10"/>
      <c r="M117" s="10"/>
      <c r="N117" s="129"/>
      <c r="Q117" s="133">
        <v>3765</v>
      </c>
    </row>
    <row r="118" spans="1:17" ht="16.3" customHeight="1" x14ac:dyDescent="0.25">
      <c r="A118" s="12">
        <v>99</v>
      </c>
      <c r="B118" s="178" t="s">
        <v>164</v>
      </c>
      <c r="C118" s="96" t="s">
        <v>173</v>
      </c>
      <c r="D118" s="157"/>
      <c r="E118" s="158"/>
      <c r="F118" s="160"/>
      <c r="G118" s="117"/>
      <c r="H118" s="134">
        <v>0</v>
      </c>
      <c r="I118" s="162"/>
      <c r="J118" s="161"/>
      <c r="K118" s="161"/>
      <c r="L118" s="161"/>
      <c r="M118" s="161"/>
      <c r="N118" s="129"/>
      <c r="Q118" s="151"/>
    </row>
    <row r="119" spans="1:17" ht="99.2" customHeight="1" x14ac:dyDescent="0.25">
      <c r="A119" s="12">
        <v>100</v>
      </c>
      <c r="B119" s="178" t="s">
        <v>277</v>
      </c>
      <c r="C119" s="96" t="s">
        <v>278</v>
      </c>
      <c r="D119" s="128" t="s">
        <v>279</v>
      </c>
      <c r="E119" s="158" t="s">
        <v>294</v>
      </c>
      <c r="F119" s="160"/>
      <c r="G119" s="117"/>
      <c r="H119" s="163">
        <v>1193422.68</v>
      </c>
      <c r="I119" s="164">
        <v>43094</v>
      </c>
      <c r="J119" s="161"/>
      <c r="K119" s="165" t="s">
        <v>288</v>
      </c>
      <c r="L119" s="161"/>
      <c r="M119" s="161"/>
      <c r="N119" s="190">
        <v>1127025.68</v>
      </c>
      <c r="Q119" s="151"/>
    </row>
    <row r="120" spans="1:17" ht="118.2" customHeight="1" x14ac:dyDescent="0.25">
      <c r="A120" s="12">
        <v>101</v>
      </c>
      <c r="B120" s="178" t="s">
        <v>277</v>
      </c>
      <c r="C120" s="96" t="s">
        <v>280</v>
      </c>
      <c r="D120" s="128" t="s">
        <v>281</v>
      </c>
      <c r="E120" s="158" t="s">
        <v>293</v>
      </c>
      <c r="F120" s="160"/>
      <c r="G120" s="117"/>
      <c r="H120" s="163">
        <v>1845444.78</v>
      </c>
      <c r="I120" s="162"/>
      <c r="J120" s="161"/>
      <c r="K120" s="165" t="s">
        <v>288</v>
      </c>
      <c r="L120" s="161"/>
      <c r="M120" s="161"/>
      <c r="N120" s="190">
        <v>1844850.3</v>
      </c>
      <c r="Q120" s="151"/>
    </row>
    <row r="121" spans="1:17" ht="119.55" x14ac:dyDescent="0.25">
      <c r="A121" s="12">
        <v>102</v>
      </c>
      <c r="B121" s="178" t="s">
        <v>277</v>
      </c>
      <c r="C121" s="96" t="s">
        <v>282</v>
      </c>
      <c r="D121" s="128" t="s">
        <v>283</v>
      </c>
      <c r="E121" s="158" t="s">
        <v>296</v>
      </c>
      <c r="F121" s="160"/>
      <c r="G121" s="117"/>
      <c r="H121" s="163">
        <v>675999.59</v>
      </c>
      <c r="I121" s="162"/>
      <c r="J121" s="161"/>
      <c r="K121" s="165" t="s">
        <v>288</v>
      </c>
      <c r="L121" s="161"/>
      <c r="M121" s="161"/>
      <c r="N121" s="190">
        <v>636407.59</v>
      </c>
      <c r="Q121" s="151"/>
    </row>
    <row r="122" spans="1:17" ht="119.55" x14ac:dyDescent="0.25">
      <c r="A122" s="12">
        <v>103</v>
      </c>
      <c r="B122" s="178" t="s">
        <v>277</v>
      </c>
      <c r="C122" s="96" t="s">
        <v>284</v>
      </c>
      <c r="D122" s="128" t="s">
        <v>285</v>
      </c>
      <c r="E122" s="158" t="s">
        <v>295</v>
      </c>
      <c r="F122" s="160"/>
      <c r="G122" s="117"/>
      <c r="H122" s="163">
        <v>206433.92000000001</v>
      </c>
      <c r="I122" s="162"/>
      <c r="J122" s="161"/>
      <c r="K122" s="165" t="s">
        <v>288</v>
      </c>
      <c r="L122" s="161"/>
      <c r="M122" s="161"/>
      <c r="N122" s="190">
        <v>194112.92</v>
      </c>
      <c r="Q122" s="151"/>
    </row>
    <row r="123" spans="1:17" ht="119.55" x14ac:dyDescent="0.25">
      <c r="A123" s="12">
        <v>104</v>
      </c>
      <c r="B123" s="178" t="s">
        <v>277</v>
      </c>
      <c r="C123" s="96" t="s">
        <v>286</v>
      </c>
      <c r="D123" s="128" t="s">
        <v>287</v>
      </c>
      <c r="E123" s="158" t="s">
        <v>297</v>
      </c>
      <c r="F123" s="160"/>
      <c r="G123" s="117"/>
      <c r="H123" s="163">
        <v>1175576.22</v>
      </c>
      <c r="I123" s="162"/>
      <c r="J123" s="161"/>
      <c r="K123" s="165" t="s">
        <v>288</v>
      </c>
      <c r="L123" s="161"/>
      <c r="M123" s="161"/>
      <c r="N123" s="190">
        <v>1103811.22</v>
      </c>
      <c r="Q123" s="151"/>
    </row>
    <row r="124" spans="1:17" ht="43.5" x14ac:dyDescent="0.25">
      <c r="A124" s="12"/>
      <c r="B124" s="185" t="s">
        <v>204</v>
      </c>
      <c r="C124" s="40" t="s">
        <v>60</v>
      </c>
      <c r="D124" s="19" t="s">
        <v>304</v>
      </c>
      <c r="E124" s="115" t="s">
        <v>305</v>
      </c>
      <c r="F124" s="160"/>
      <c r="G124" s="117"/>
      <c r="H124" s="197" t="s">
        <v>303</v>
      </c>
      <c r="I124" s="150">
        <v>43146</v>
      </c>
      <c r="J124" s="159"/>
      <c r="K124" s="193" t="s">
        <v>300</v>
      </c>
      <c r="L124" s="161"/>
      <c r="M124" s="161"/>
      <c r="N124" s="197" t="s">
        <v>303</v>
      </c>
      <c r="Q124" s="151"/>
    </row>
    <row r="125" spans="1:17" ht="35.5" customHeight="1" x14ac:dyDescent="0.25">
      <c r="A125" s="12"/>
      <c r="B125" s="185" t="s">
        <v>204</v>
      </c>
      <c r="C125" s="40" t="s">
        <v>46</v>
      </c>
      <c r="D125" s="19" t="s">
        <v>301</v>
      </c>
      <c r="E125" s="115" t="s">
        <v>302</v>
      </c>
      <c r="F125" s="160"/>
      <c r="G125" s="117"/>
      <c r="H125" s="197" t="s">
        <v>303</v>
      </c>
      <c r="I125" s="150">
        <v>43146</v>
      </c>
      <c r="J125" s="159"/>
      <c r="K125" s="193" t="s">
        <v>300</v>
      </c>
      <c r="L125" s="161"/>
      <c r="M125" s="161"/>
      <c r="N125" s="197" t="s">
        <v>303</v>
      </c>
      <c r="Q125" s="151"/>
    </row>
    <row r="126" spans="1:17" ht="35.5" customHeight="1" x14ac:dyDescent="0.25">
      <c r="A126" s="12"/>
      <c r="B126" s="185" t="s">
        <v>204</v>
      </c>
      <c r="C126" s="40" t="s">
        <v>46</v>
      </c>
      <c r="D126" s="19" t="s">
        <v>306</v>
      </c>
      <c r="E126" s="115" t="s">
        <v>307</v>
      </c>
      <c r="F126" s="160"/>
      <c r="G126" s="117"/>
      <c r="H126" s="197" t="s">
        <v>303</v>
      </c>
      <c r="I126" s="150">
        <v>43146</v>
      </c>
      <c r="J126" s="159"/>
      <c r="K126" s="193" t="s">
        <v>300</v>
      </c>
      <c r="L126" s="161"/>
      <c r="M126" s="161"/>
      <c r="N126" s="197" t="s">
        <v>303</v>
      </c>
      <c r="Q126" s="151"/>
    </row>
    <row r="127" spans="1:17" ht="35.5" customHeight="1" x14ac:dyDescent="0.25">
      <c r="A127" s="12"/>
      <c r="B127" s="185" t="s">
        <v>204</v>
      </c>
      <c r="C127" s="40" t="s">
        <v>46</v>
      </c>
      <c r="D127" s="19" t="s">
        <v>308</v>
      </c>
      <c r="E127" s="115" t="s">
        <v>309</v>
      </c>
      <c r="F127" s="160"/>
      <c r="G127" s="117"/>
      <c r="H127" s="197" t="s">
        <v>303</v>
      </c>
      <c r="I127" s="150">
        <v>43146</v>
      </c>
      <c r="J127" s="159"/>
      <c r="K127" s="193" t="s">
        <v>300</v>
      </c>
      <c r="L127" s="161"/>
      <c r="M127" s="161"/>
      <c r="N127" s="197" t="s">
        <v>303</v>
      </c>
      <c r="Q127" s="151"/>
    </row>
    <row r="128" spans="1:17" ht="35.5" customHeight="1" x14ac:dyDescent="0.25">
      <c r="A128" s="12"/>
      <c r="B128" s="185" t="s">
        <v>204</v>
      </c>
      <c r="C128" s="40" t="s">
        <v>46</v>
      </c>
      <c r="D128" s="19" t="s">
        <v>310</v>
      </c>
      <c r="E128" s="115" t="s">
        <v>311</v>
      </c>
      <c r="F128" s="160"/>
      <c r="G128" s="117"/>
      <c r="H128" s="197" t="s">
        <v>303</v>
      </c>
      <c r="I128" s="150">
        <v>43146</v>
      </c>
      <c r="J128" s="159"/>
      <c r="K128" s="193" t="s">
        <v>300</v>
      </c>
      <c r="L128" s="161"/>
      <c r="M128" s="161"/>
      <c r="N128" s="197" t="s">
        <v>303</v>
      </c>
      <c r="Q128" s="151"/>
    </row>
    <row r="129" spans="1:18" ht="35.5" customHeight="1" x14ac:dyDescent="0.25">
      <c r="A129" s="12"/>
      <c r="B129" s="185" t="s">
        <v>204</v>
      </c>
      <c r="C129" s="40" t="s">
        <v>46</v>
      </c>
      <c r="D129" s="19" t="s">
        <v>312</v>
      </c>
      <c r="E129" s="115" t="s">
        <v>313</v>
      </c>
      <c r="F129" s="160"/>
      <c r="G129" s="117"/>
      <c r="H129" s="197" t="s">
        <v>303</v>
      </c>
      <c r="I129" s="150">
        <v>43146</v>
      </c>
      <c r="J129" s="159"/>
      <c r="K129" s="193" t="s">
        <v>300</v>
      </c>
      <c r="L129" s="161"/>
      <c r="M129" s="161"/>
      <c r="N129" s="197" t="s">
        <v>303</v>
      </c>
      <c r="Q129" s="151"/>
    </row>
    <row r="130" spans="1:18" ht="35.5" customHeight="1" x14ac:dyDescent="0.25">
      <c r="A130" s="12"/>
      <c r="B130" s="185" t="s">
        <v>204</v>
      </c>
      <c r="C130" s="40" t="s">
        <v>46</v>
      </c>
      <c r="D130" s="19" t="s">
        <v>314</v>
      </c>
      <c r="E130" s="115" t="s">
        <v>315</v>
      </c>
      <c r="F130" s="160"/>
      <c r="G130" s="117"/>
      <c r="H130" s="197" t="s">
        <v>303</v>
      </c>
      <c r="I130" s="150">
        <v>43146</v>
      </c>
      <c r="J130" s="159"/>
      <c r="K130" s="193" t="s">
        <v>300</v>
      </c>
      <c r="L130" s="161"/>
      <c r="M130" s="161"/>
      <c r="N130" s="197" t="s">
        <v>303</v>
      </c>
      <c r="Q130" s="151"/>
    </row>
    <row r="131" spans="1:18" x14ac:dyDescent="0.25">
      <c r="A131" s="12"/>
      <c r="B131" s="328" t="s">
        <v>110</v>
      </c>
      <c r="C131" s="329"/>
      <c r="D131" s="82"/>
      <c r="E131" s="82"/>
      <c r="F131" s="83"/>
      <c r="G131" s="83"/>
      <c r="H131" s="85">
        <f>SUM(H101:H123)</f>
        <v>13936502.739999998</v>
      </c>
      <c r="I131" s="84"/>
      <c r="J131" s="84"/>
      <c r="K131" s="84"/>
      <c r="L131" s="84"/>
      <c r="M131" s="84"/>
      <c r="N131" s="85">
        <f>SUM(N101:N104)</f>
        <v>-33741411.420000002</v>
      </c>
      <c r="O131" s="85">
        <f>SUM(O101:O104)</f>
        <v>0</v>
      </c>
      <c r="P131" s="85">
        <f>SUM(P101:P104)</f>
        <v>0</v>
      </c>
    </row>
    <row r="132" spans="1:18" x14ac:dyDescent="0.25">
      <c r="A132" s="89"/>
    </row>
    <row r="133" spans="1:18" ht="14.95" customHeight="1" x14ac:dyDescent="0.25">
      <c r="A133" s="89"/>
      <c r="B133" s="317" t="s">
        <v>156</v>
      </c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</row>
    <row r="134" spans="1:18" x14ac:dyDescent="0.25">
      <c r="A134" s="89"/>
      <c r="B134" s="87"/>
      <c r="C134" s="90"/>
      <c r="D134" s="90"/>
      <c r="E134" s="90"/>
      <c r="F134" s="90"/>
      <c r="G134" s="90"/>
      <c r="H134" s="90"/>
    </row>
    <row r="135" spans="1:18" ht="44.15" x14ac:dyDescent="0.25">
      <c r="A135" s="89">
        <v>105</v>
      </c>
      <c r="B135" s="91" t="s">
        <v>157</v>
      </c>
      <c r="C135" s="3" t="s">
        <v>46</v>
      </c>
      <c r="D135" s="10"/>
      <c r="E135" s="10"/>
      <c r="F135" s="88">
        <v>1790</v>
      </c>
      <c r="G135" s="14">
        <f t="shared" ref="G135" si="7">F135</f>
        <v>1790</v>
      </c>
      <c r="H135" s="12"/>
      <c r="I135" s="12">
        <v>2015</v>
      </c>
      <c r="J135" s="10"/>
      <c r="K135" s="10"/>
      <c r="L135" s="10"/>
      <c r="M135" s="10"/>
    </row>
    <row r="136" spans="1:18" ht="34.65" customHeight="1" x14ac:dyDescent="0.25">
      <c r="A136" s="89">
        <v>106</v>
      </c>
      <c r="B136" s="92" t="s">
        <v>158</v>
      </c>
      <c r="C136" s="3" t="s">
        <v>46</v>
      </c>
      <c r="D136" s="10"/>
      <c r="E136" s="10"/>
      <c r="F136" s="88">
        <v>999</v>
      </c>
      <c r="G136" s="14">
        <v>999</v>
      </c>
      <c r="H136" s="12"/>
      <c r="I136" s="166">
        <v>43087</v>
      </c>
      <c r="J136" s="10"/>
      <c r="K136" s="167" t="s">
        <v>289</v>
      </c>
      <c r="L136" s="10"/>
      <c r="M136" s="10"/>
      <c r="Q136" s="195"/>
      <c r="R136" s="196"/>
    </row>
    <row r="137" spans="1:18" ht="33.450000000000003" customHeight="1" x14ac:dyDescent="0.25">
      <c r="A137" s="89">
        <v>107</v>
      </c>
      <c r="B137" s="92" t="s">
        <v>159</v>
      </c>
      <c r="C137" s="3" t="s">
        <v>46</v>
      </c>
      <c r="D137" s="10"/>
      <c r="E137" s="10"/>
      <c r="F137" s="88">
        <v>999</v>
      </c>
      <c r="G137" s="14">
        <v>999</v>
      </c>
      <c r="H137" s="12"/>
      <c r="I137" s="166">
        <v>43087</v>
      </c>
      <c r="J137" s="10"/>
      <c r="K137" s="167" t="s">
        <v>289</v>
      </c>
      <c r="L137" s="10"/>
      <c r="M137" s="10"/>
      <c r="Q137" s="195"/>
      <c r="R137" s="196"/>
    </row>
    <row r="140" spans="1:18" x14ac:dyDescent="0.25">
      <c r="B140" s="155" t="s">
        <v>129</v>
      </c>
      <c r="C140" s="156"/>
      <c r="D140" s="156"/>
      <c r="E140" s="156"/>
      <c r="F140" s="156"/>
      <c r="G140" s="156"/>
    </row>
    <row r="141" spans="1:18" x14ac:dyDescent="0.25">
      <c r="B141" s="155" t="s">
        <v>130</v>
      </c>
      <c r="C141" s="156"/>
      <c r="D141" s="156"/>
      <c r="E141" s="156"/>
      <c r="F141" s="156"/>
      <c r="G141" s="156"/>
    </row>
    <row r="142" spans="1:18" x14ac:dyDescent="0.25">
      <c r="B142" s="155"/>
      <c r="C142" s="156"/>
      <c r="D142" s="156"/>
      <c r="E142" s="156"/>
      <c r="F142" s="156"/>
      <c r="G142" s="156"/>
    </row>
    <row r="143" spans="1:18" x14ac:dyDescent="0.25">
      <c r="B143" s="155" t="s">
        <v>131</v>
      </c>
      <c r="C143" s="156"/>
      <c r="D143" s="156"/>
      <c r="E143" s="156"/>
      <c r="F143" s="156"/>
      <c r="G143" s="156"/>
    </row>
  </sheetData>
  <mergeCells count="39">
    <mergeCell ref="B9:B11"/>
    <mergeCell ref="E9:E11"/>
    <mergeCell ref="F9:F11"/>
    <mergeCell ref="G9:G11"/>
    <mergeCell ref="I9:I11"/>
    <mergeCell ref="A2:A3"/>
    <mergeCell ref="B2:M2"/>
    <mergeCell ref="N2:P2"/>
    <mergeCell ref="B5:M5"/>
    <mergeCell ref="B6:M6"/>
    <mergeCell ref="B14:B16"/>
    <mergeCell ref="E14:E16"/>
    <mergeCell ref="F14:F16"/>
    <mergeCell ref="G14:G16"/>
    <mergeCell ref="I14:I16"/>
    <mergeCell ref="B12:B13"/>
    <mergeCell ref="E12:E13"/>
    <mergeCell ref="F12:F13"/>
    <mergeCell ref="G12:G13"/>
    <mergeCell ref="I12:I13"/>
    <mergeCell ref="B83:C83"/>
    <mergeCell ref="B17:B18"/>
    <mergeCell ref="E17:E18"/>
    <mergeCell ref="F17:F18"/>
    <mergeCell ref="G17:G18"/>
    <mergeCell ref="B19:C19"/>
    <mergeCell ref="B20:M20"/>
    <mergeCell ref="B28:C28"/>
    <mergeCell ref="C69:C76"/>
    <mergeCell ref="I69:I76"/>
    <mergeCell ref="K69:K76"/>
    <mergeCell ref="B78:C78"/>
    <mergeCell ref="B133:M133"/>
    <mergeCell ref="B90:C90"/>
    <mergeCell ref="B96:C96"/>
    <mergeCell ref="B97:C97"/>
    <mergeCell ref="B98:C98"/>
    <mergeCell ref="B99:C99"/>
    <mergeCell ref="B131:C131"/>
  </mergeCells>
  <pageMargins left="0.19685039370078741" right="0.23622047244094491" top="0.19685039370078741" bottom="0.31496062992125984" header="0" footer="0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3"/>
  <sheetViews>
    <sheetView workbookViewId="0">
      <pane ySplit="7" topLeftCell="A65" activePane="bottomLeft" state="frozen"/>
      <selection pane="bottomLeft" activeCell="D116" sqref="D116"/>
    </sheetView>
  </sheetViews>
  <sheetFormatPr defaultColWidth="9.125" defaultRowHeight="14.3" x14ac:dyDescent="0.25"/>
  <cols>
    <col min="1" max="1" width="3.375" style="2" customWidth="1"/>
    <col min="2" max="2" width="19.625" style="2" customWidth="1"/>
    <col min="3" max="3" width="25.25" style="2" customWidth="1"/>
    <col min="4" max="4" width="13.375" style="2" customWidth="1"/>
    <col min="5" max="5" width="9" style="2" customWidth="1"/>
    <col min="6" max="6" width="12" style="2" customWidth="1"/>
    <col min="7" max="7" width="11" style="2" customWidth="1"/>
    <col min="8" max="8" width="10.75" style="2" customWidth="1"/>
    <col min="9" max="9" width="8.375" style="2" customWidth="1"/>
    <col min="10" max="10" width="6.25" style="2" customWidth="1"/>
    <col min="11" max="11" width="10.75" style="2" customWidth="1"/>
    <col min="12" max="12" width="6.875" style="2" customWidth="1"/>
    <col min="13" max="13" width="6.375" style="2" customWidth="1"/>
    <col min="14" max="14" width="11.125" style="2" customWidth="1"/>
    <col min="15" max="15" width="10" style="2" customWidth="1"/>
    <col min="16" max="16" width="10.375" style="2" customWidth="1"/>
    <col min="17" max="16384" width="9.125" style="2"/>
  </cols>
  <sheetData>
    <row r="2" spans="1:16" ht="25.5" customHeight="1" x14ac:dyDescent="0.25">
      <c r="A2" s="367" t="s">
        <v>290</v>
      </c>
      <c r="B2" s="344" t="s">
        <v>275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6"/>
      <c r="N2" s="353"/>
      <c r="O2" s="354"/>
      <c r="P2" s="354"/>
    </row>
    <row r="3" spans="1:16" ht="163.19999999999999" customHeight="1" x14ac:dyDescent="0.25">
      <c r="A3" s="367"/>
      <c r="B3" s="1" t="s">
        <v>11</v>
      </c>
      <c r="C3" s="1" t="s">
        <v>10</v>
      </c>
      <c r="D3" s="1" t="s">
        <v>9</v>
      </c>
      <c r="E3" s="1" t="s">
        <v>8</v>
      </c>
      <c r="F3" s="1" t="s">
        <v>7</v>
      </c>
      <c r="G3" s="1" t="s">
        <v>6</v>
      </c>
      <c r="H3" s="1" t="s">
        <v>112</v>
      </c>
      <c r="I3" s="1" t="s">
        <v>5</v>
      </c>
      <c r="J3" s="1" t="s">
        <v>4</v>
      </c>
      <c r="K3" s="1" t="s">
        <v>3</v>
      </c>
      <c r="L3" s="1" t="s">
        <v>2</v>
      </c>
      <c r="M3" s="1" t="s">
        <v>1</v>
      </c>
      <c r="N3" s="194" t="s">
        <v>299</v>
      </c>
      <c r="O3" s="103" t="s">
        <v>183</v>
      </c>
      <c r="P3" s="103" t="s">
        <v>191</v>
      </c>
    </row>
    <row r="4" spans="1:16" ht="9.6999999999999993" customHeight="1" x14ac:dyDescent="0.25">
      <c r="A4" s="10"/>
      <c r="B4" s="4">
        <v>1</v>
      </c>
      <c r="C4" s="4">
        <v>2</v>
      </c>
      <c r="D4" s="4">
        <v>3</v>
      </c>
      <c r="E4" s="4">
        <v>4</v>
      </c>
      <c r="F4" s="4">
        <v>5</v>
      </c>
      <c r="G4" s="4">
        <v>6</v>
      </c>
      <c r="H4" s="4">
        <v>7</v>
      </c>
      <c r="I4" s="4">
        <v>8</v>
      </c>
      <c r="J4" s="4">
        <v>9</v>
      </c>
      <c r="K4" s="4">
        <v>10</v>
      </c>
      <c r="L4" s="4">
        <v>11</v>
      </c>
      <c r="M4" s="4">
        <v>12</v>
      </c>
    </row>
    <row r="5" spans="1:16" ht="13.75" customHeight="1" x14ac:dyDescent="0.25">
      <c r="A5" s="10"/>
      <c r="B5" s="323" t="s">
        <v>106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5"/>
    </row>
    <row r="6" spans="1:16" ht="14.95" customHeight="1" x14ac:dyDescent="0.25">
      <c r="A6" s="10"/>
      <c r="B6" s="347" t="s">
        <v>13</v>
      </c>
      <c r="C6" s="348"/>
      <c r="D6" s="348"/>
      <c r="E6" s="348"/>
      <c r="F6" s="348"/>
      <c r="G6" s="348"/>
      <c r="H6" s="348"/>
      <c r="I6" s="348"/>
      <c r="J6" s="348"/>
      <c r="K6" s="348"/>
      <c r="L6" s="348"/>
      <c r="M6" s="349"/>
    </row>
    <row r="7" spans="1:16" ht="35.5" customHeight="1" x14ac:dyDescent="0.25">
      <c r="A7" s="89">
        <v>1</v>
      </c>
      <c r="B7" s="193" t="s">
        <v>12</v>
      </c>
      <c r="C7" s="6" t="s">
        <v>20</v>
      </c>
      <c r="D7" s="19" t="s">
        <v>100</v>
      </c>
      <c r="E7" s="41" t="s">
        <v>83</v>
      </c>
      <c r="F7" s="21">
        <v>58706</v>
      </c>
      <c r="G7" s="21">
        <v>21721</v>
      </c>
      <c r="H7" s="199">
        <v>319662.59999999998</v>
      </c>
      <c r="I7" s="24">
        <v>1976</v>
      </c>
      <c r="J7" s="3"/>
      <c r="K7" s="193" t="s">
        <v>316</v>
      </c>
      <c r="L7" s="3"/>
      <c r="M7" s="3"/>
      <c r="N7" s="197" t="s">
        <v>303</v>
      </c>
    </row>
    <row r="8" spans="1:16" ht="35.5" customHeight="1" x14ac:dyDescent="0.25">
      <c r="A8" s="12">
        <v>2</v>
      </c>
      <c r="B8" s="193" t="s">
        <v>14</v>
      </c>
      <c r="C8" s="7" t="s">
        <v>18</v>
      </c>
      <c r="D8" s="19" t="s">
        <v>101</v>
      </c>
      <c r="E8" s="41" t="s">
        <v>83</v>
      </c>
      <c r="F8" s="21">
        <v>92024</v>
      </c>
      <c r="G8" s="21">
        <v>34049</v>
      </c>
      <c r="H8" s="199">
        <v>637389</v>
      </c>
      <c r="I8" s="24">
        <v>1978</v>
      </c>
      <c r="J8" s="3"/>
      <c r="K8" s="193" t="s">
        <v>316</v>
      </c>
      <c r="L8" s="3"/>
      <c r="M8" s="3"/>
      <c r="N8" s="197" t="s">
        <v>303</v>
      </c>
    </row>
    <row r="9" spans="1:16" ht="36" customHeight="1" x14ac:dyDescent="0.25">
      <c r="A9" s="187">
        <v>3</v>
      </c>
      <c r="B9" s="364" t="s">
        <v>15</v>
      </c>
      <c r="C9" s="39" t="s">
        <v>19</v>
      </c>
      <c r="D9" s="19" t="s">
        <v>92</v>
      </c>
      <c r="E9" s="338" t="s">
        <v>83</v>
      </c>
      <c r="F9" s="350">
        <v>419907</v>
      </c>
      <c r="G9" s="350">
        <v>155365</v>
      </c>
      <c r="H9" s="199">
        <v>649980.62</v>
      </c>
      <c r="I9" s="335">
        <v>1979</v>
      </c>
      <c r="J9" s="3"/>
      <c r="K9" s="193" t="s">
        <v>316</v>
      </c>
      <c r="L9" s="3"/>
      <c r="M9" s="3"/>
      <c r="N9" s="197" t="s">
        <v>303</v>
      </c>
    </row>
    <row r="10" spans="1:16" ht="37.549999999999997" customHeight="1" x14ac:dyDescent="0.25">
      <c r="A10" s="187">
        <v>4</v>
      </c>
      <c r="B10" s="365"/>
      <c r="C10" s="39" t="s">
        <v>21</v>
      </c>
      <c r="D10" s="19" t="s">
        <v>93</v>
      </c>
      <c r="E10" s="339"/>
      <c r="F10" s="351"/>
      <c r="G10" s="351"/>
      <c r="H10" s="199">
        <v>473100.65</v>
      </c>
      <c r="I10" s="337"/>
      <c r="J10" s="3"/>
      <c r="K10" s="193" t="s">
        <v>316</v>
      </c>
      <c r="L10" s="3"/>
      <c r="M10" s="3"/>
      <c r="N10" s="197" t="s">
        <v>303</v>
      </c>
    </row>
    <row r="11" spans="1:16" ht="33.450000000000003" customHeight="1" x14ac:dyDescent="0.25">
      <c r="A11" s="187">
        <v>5</v>
      </c>
      <c r="B11" s="366"/>
      <c r="C11" s="39" t="s">
        <v>22</v>
      </c>
      <c r="D11" s="19" t="s">
        <v>94</v>
      </c>
      <c r="E11" s="340"/>
      <c r="F11" s="352"/>
      <c r="G11" s="352"/>
      <c r="H11" s="199">
        <v>469904.02</v>
      </c>
      <c r="I11" s="336"/>
      <c r="J11" s="198"/>
      <c r="K11" s="192" t="s">
        <v>316</v>
      </c>
      <c r="L11" s="198"/>
      <c r="M11" s="198"/>
      <c r="N11" s="197" t="s">
        <v>303</v>
      </c>
    </row>
    <row r="12" spans="1:16" ht="32.6" customHeight="1" x14ac:dyDescent="0.25">
      <c r="A12" s="187">
        <v>6</v>
      </c>
      <c r="B12" s="364" t="s">
        <v>16</v>
      </c>
      <c r="C12" s="7" t="s">
        <v>23</v>
      </c>
      <c r="D12" s="19" t="s">
        <v>95</v>
      </c>
      <c r="E12" s="341" t="s">
        <v>83</v>
      </c>
      <c r="F12" s="350">
        <v>164224</v>
      </c>
      <c r="G12" s="350">
        <v>60762</v>
      </c>
      <c r="H12" s="199">
        <v>464576.31</v>
      </c>
      <c r="I12" s="335">
        <v>1977</v>
      </c>
      <c r="J12" s="3"/>
      <c r="K12" s="192" t="s">
        <v>316</v>
      </c>
      <c r="L12" s="198"/>
      <c r="M12" s="198"/>
      <c r="N12" s="197" t="s">
        <v>303</v>
      </c>
    </row>
    <row r="13" spans="1:16" ht="32.6" customHeight="1" x14ac:dyDescent="0.25">
      <c r="A13" s="187">
        <v>7</v>
      </c>
      <c r="B13" s="366"/>
      <c r="C13" s="7" t="s">
        <v>24</v>
      </c>
      <c r="D13" s="19" t="s">
        <v>96</v>
      </c>
      <c r="E13" s="342"/>
      <c r="F13" s="352"/>
      <c r="G13" s="352"/>
      <c r="H13" s="199">
        <v>468838.48</v>
      </c>
      <c r="I13" s="336"/>
      <c r="J13" s="198"/>
      <c r="K13" s="192" t="s">
        <v>316</v>
      </c>
      <c r="L13" s="198"/>
      <c r="M13" s="198"/>
      <c r="N13" s="197" t="s">
        <v>303</v>
      </c>
    </row>
    <row r="14" spans="1:16" ht="36.700000000000003" customHeight="1" x14ac:dyDescent="0.25">
      <c r="A14" s="12">
        <v>8</v>
      </c>
      <c r="B14" s="364" t="s">
        <v>17</v>
      </c>
      <c r="C14" s="7" t="s">
        <v>25</v>
      </c>
      <c r="D14" s="19" t="s">
        <v>97</v>
      </c>
      <c r="E14" s="341" t="s">
        <v>83</v>
      </c>
      <c r="F14" s="350">
        <v>1533382</v>
      </c>
      <c r="G14" s="350">
        <v>567351</v>
      </c>
      <c r="H14" s="199">
        <v>662767.12</v>
      </c>
      <c r="I14" s="335">
        <v>1989</v>
      </c>
      <c r="J14" s="3"/>
      <c r="K14" s="193" t="s">
        <v>316</v>
      </c>
      <c r="L14" s="3"/>
      <c r="M14" s="3"/>
      <c r="N14" s="197" t="s">
        <v>303</v>
      </c>
    </row>
    <row r="15" spans="1:16" ht="32.6" customHeight="1" x14ac:dyDescent="0.25">
      <c r="A15" s="12">
        <v>9</v>
      </c>
      <c r="B15" s="365"/>
      <c r="C15" s="7" t="s">
        <v>26</v>
      </c>
      <c r="D15" s="19" t="s">
        <v>98</v>
      </c>
      <c r="E15" s="343"/>
      <c r="F15" s="351"/>
      <c r="G15" s="351"/>
      <c r="H15" s="199">
        <v>664898.21</v>
      </c>
      <c r="I15" s="337"/>
      <c r="J15" s="3"/>
      <c r="K15" s="193" t="s">
        <v>316</v>
      </c>
      <c r="L15" s="3"/>
      <c r="M15" s="3"/>
      <c r="N15" s="197" t="s">
        <v>303</v>
      </c>
    </row>
    <row r="16" spans="1:16" ht="33.450000000000003" customHeight="1" x14ac:dyDescent="0.25">
      <c r="A16" s="12">
        <v>10</v>
      </c>
      <c r="B16" s="366"/>
      <c r="C16" s="7" t="s">
        <v>27</v>
      </c>
      <c r="D16" s="19" t="s">
        <v>99</v>
      </c>
      <c r="E16" s="342"/>
      <c r="F16" s="352"/>
      <c r="G16" s="352"/>
      <c r="H16" s="199">
        <v>661701.57999999996</v>
      </c>
      <c r="I16" s="336"/>
      <c r="J16" s="3"/>
      <c r="K16" s="193" t="s">
        <v>316</v>
      </c>
      <c r="L16" s="3"/>
      <c r="M16" s="3"/>
      <c r="N16" s="197" t="s">
        <v>303</v>
      </c>
    </row>
    <row r="17" spans="1:14" ht="34" customHeight="1" x14ac:dyDescent="0.25">
      <c r="A17" s="12">
        <v>11</v>
      </c>
      <c r="B17" s="362" t="s">
        <v>80</v>
      </c>
      <c r="C17" s="3" t="s">
        <v>81</v>
      </c>
      <c r="D17" s="19" t="s">
        <v>104</v>
      </c>
      <c r="E17" s="332" t="s">
        <v>84</v>
      </c>
      <c r="F17" s="350">
        <v>111454</v>
      </c>
      <c r="G17" s="350">
        <v>62702</v>
      </c>
      <c r="H17" s="199">
        <v>523415.44</v>
      </c>
      <c r="I17" s="150">
        <v>43159</v>
      </c>
      <c r="J17" s="159"/>
      <c r="K17" s="193" t="s">
        <v>316</v>
      </c>
      <c r="L17" s="3"/>
      <c r="M17" s="3"/>
      <c r="N17" s="197" t="s">
        <v>303</v>
      </c>
    </row>
    <row r="18" spans="1:14" ht="34" customHeight="1" x14ac:dyDescent="0.25">
      <c r="A18" s="12">
        <v>12</v>
      </c>
      <c r="B18" s="363"/>
      <c r="C18" s="3" t="s">
        <v>82</v>
      </c>
      <c r="D18" s="19" t="s">
        <v>105</v>
      </c>
      <c r="E18" s="333"/>
      <c r="F18" s="352"/>
      <c r="G18" s="352"/>
      <c r="H18" s="199">
        <v>291395.33</v>
      </c>
      <c r="I18" s="150">
        <v>43159</v>
      </c>
      <c r="J18" s="159"/>
      <c r="K18" s="193" t="s">
        <v>316</v>
      </c>
      <c r="L18" s="3"/>
      <c r="M18" s="3"/>
      <c r="N18" s="197" t="s">
        <v>303</v>
      </c>
    </row>
    <row r="19" spans="1:14" ht="17.5" customHeight="1" x14ac:dyDescent="0.25">
      <c r="A19" s="12"/>
      <c r="B19" s="360" t="s">
        <v>91</v>
      </c>
      <c r="C19" s="327"/>
      <c r="D19" s="45"/>
      <c r="E19" s="45"/>
      <c r="F19" s="46">
        <f>SUM(F7:F18)</f>
        <v>2379697</v>
      </c>
      <c r="G19" s="46">
        <f>SUM(G7:G18)</f>
        <v>901950</v>
      </c>
      <c r="H19" s="45"/>
      <c r="I19" s="45"/>
      <c r="J19" s="45"/>
      <c r="K19" s="45"/>
      <c r="L19" s="45"/>
      <c r="M19" s="45"/>
    </row>
    <row r="20" spans="1:14" x14ac:dyDescent="0.25">
      <c r="A20" s="12"/>
      <c r="B20" s="348" t="s">
        <v>0</v>
      </c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9"/>
    </row>
    <row r="21" spans="1:14" ht="65.900000000000006" customHeight="1" x14ac:dyDescent="0.25">
      <c r="A21" s="12">
        <v>13</v>
      </c>
      <c r="B21" s="169" t="s">
        <v>72</v>
      </c>
      <c r="C21" s="3" t="s">
        <v>46</v>
      </c>
      <c r="D21" s="10"/>
      <c r="E21" s="3" t="s">
        <v>90</v>
      </c>
      <c r="F21" s="14">
        <v>155481</v>
      </c>
      <c r="G21" s="14">
        <f t="shared" ref="G21:G27" si="0">F21</f>
        <v>155481</v>
      </c>
      <c r="H21" s="10"/>
      <c r="I21" s="25">
        <v>1972</v>
      </c>
      <c r="J21" s="10"/>
      <c r="K21" s="10"/>
      <c r="L21" s="10"/>
      <c r="M21" s="10"/>
    </row>
    <row r="22" spans="1:14" ht="33.799999999999997" customHeight="1" x14ac:dyDescent="0.25">
      <c r="A22" s="12">
        <v>14</v>
      </c>
      <c r="B22" s="169" t="s">
        <v>73</v>
      </c>
      <c r="C22" s="3" t="s">
        <v>46</v>
      </c>
      <c r="D22" s="10"/>
      <c r="E22" s="3" t="s">
        <v>85</v>
      </c>
      <c r="F22" s="14">
        <v>171235</v>
      </c>
      <c r="G22" s="14">
        <f t="shared" si="0"/>
        <v>171235</v>
      </c>
      <c r="H22" s="10"/>
      <c r="I22" s="25">
        <v>1986</v>
      </c>
      <c r="J22" s="10"/>
      <c r="K22" s="10"/>
      <c r="L22" s="10"/>
      <c r="M22" s="10"/>
    </row>
    <row r="23" spans="1:14" ht="34.5" customHeight="1" x14ac:dyDescent="0.25">
      <c r="A23" s="12">
        <v>15</v>
      </c>
      <c r="B23" s="170" t="s">
        <v>74</v>
      </c>
      <c r="C23" s="3" t="s">
        <v>46</v>
      </c>
      <c r="D23" s="10"/>
      <c r="E23" s="3" t="s">
        <v>85</v>
      </c>
      <c r="F23" s="14">
        <v>171235</v>
      </c>
      <c r="G23" s="14">
        <f t="shared" si="0"/>
        <v>171235</v>
      </c>
      <c r="H23" s="10"/>
      <c r="I23" s="25">
        <v>1986</v>
      </c>
      <c r="J23" s="10"/>
      <c r="K23" s="10"/>
      <c r="L23" s="10"/>
      <c r="M23" s="10"/>
    </row>
    <row r="24" spans="1:14" ht="34.5" customHeight="1" x14ac:dyDescent="0.25">
      <c r="A24" s="12">
        <v>16</v>
      </c>
      <c r="B24" s="170" t="s">
        <v>76</v>
      </c>
      <c r="C24" s="3" t="s">
        <v>46</v>
      </c>
      <c r="D24" s="10"/>
      <c r="E24" s="3" t="s">
        <v>85</v>
      </c>
      <c r="F24" s="14">
        <v>716163</v>
      </c>
      <c r="G24" s="14">
        <f t="shared" si="0"/>
        <v>716163</v>
      </c>
      <c r="H24" s="10"/>
      <c r="I24" s="25">
        <v>1984</v>
      </c>
      <c r="J24" s="10"/>
      <c r="K24" s="10"/>
      <c r="L24" s="10"/>
      <c r="M24" s="10"/>
    </row>
    <row r="25" spans="1:14" ht="35.5" customHeight="1" x14ac:dyDescent="0.25">
      <c r="A25" s="12">
        <v>17</v>
      </c>
      <c r="B25" s="170" t="s">
        <v>77</v>
      </c>
      <c r="C25" s="3" t="s">
        <v>58</v>
      </c>
      <c r="D25" s="10"/>
      <c r="E25" s="3" t="s">
        <v>85</v>
      </c>
      <c r="F25" s="14">
        <v>238000</v>
      </c>
      <c r="G25" s="14">
        <f t="shared" si="0"/>
        <v>238000</v>
      </c>
      <c r="H25" s="10"/>
      <c r="I25" s="25">
        <v>1962</v>
      </c>
      <c r="J25" s="10"/>
      <c r="K25" s="27" t="s">
        <v>87</v>
      </c>
      <c r="L25" s="10"/>
      <c r="M25" s="10"/>
    </row>
    <row r="26" spans="1:14" ht="36" customHeight="1" x14ac:dyDescent="0.25">
      <c r="A26" s="12">
        <v>18</v>
      </c>
      <c r="B26" s="170" t="s">
        <v>78</v>
      </c>
      <c r="C26" s="3" t="s">
        <v>60</v>
      </c>
      <c r="D26" s="10"/>
      <c r="E26" s="3" t="s">
        <v>85</v>
      </c>
      <c r="F26" s="14">
        <v>719618</v>
      </c>
      <c r="G26" s="14">
        <f t="shared" si="0"/>
        <v>719618</v>
      </c>
      <c r="H26" s="10"/>
      <c r="I26" s="25">
        <v>1972</v>
      </c>
      <c r="J26" s="10"/>
      <c r="K26" s="27" t="s">
        <v>87</v>
      </c>
      <c r="L26" s="10"/>
      <c r="M26" s="10"/>
    </row>
    <row r="27" spans="1:14" ht="33.450000000000003" customHeight="1" x14ac:dyDescent="0.25">
      <c r="A27" s="12">
        <v>19</v>
      </c>
      <c r="B27" s="171" t="s">
        <v>261</v>
      </c>
      <c r="C27" s="3" t="s">
        <v>49</v>
      </c>
      <c r="D27" s="19" t="s">
        <v>260</v>
      </c>
      <c r="E27" s="3" t="s">
        <v>85</v>
      </c>
      <c r="F27" s="14">
        <f>683655-170401.81</f>
        <v>513253.19</v>
      </c>
      <c r="G27" s="14">
        <f t="shared" si="0"/>
        <v>513253.19</v>
      </c>
      <c r="H27" s="10"/>
      <c r="I27" s="137">
        <v>43067</v>
      </c>
      <c r="J27" s="10"/>
      <c r="K27" s="25" t="s">
        <v>262</v>
      </c>
      <c r="L27" s="10"/>
      <c r="M27" s="10"/>
    </row>
    <row r="28" spans="1:14" ht="12.25" customHeight="1" x14ac:dyDescent="0.25">
      <c r="A28" s="12"/>
      <c r="B28" s="360" t="s">
        <v>86</v>
      </c>
      <c r="C28" s="327"/>
      <c r="D28" s="47"/>
      <c r="E28" s="47"/>
      <c r="F28" s="48">
        <f>SUM(F21:F27)</f>
        <v>2684985.19</v>
      </c>
      <c r="G28" s="48">
        <f>SUM(G21:G27)</f>
        <v>2684985.19</v>
      </c>
      <c r="H28" s="43"/>
      <c r="I28" s="43"/>
      <c r="J28" s="43"/>
      <c r="K28" s="43"/>
      <c r="L28" s="43"/>
      <c r="M28" s="43"/>
    </row>
    <row r="29" spans="1:14" x14ac:dyDescent="0.25">
      <c r="A29" s="12"/>
      <c r="B29" s="8" t="s">
        <v>28</v>
      </c>
    </row>
    <row r="30" spans="1:14" ht="39.25" customHeight="1" x14ac:dyDescent="0.25">
      <c r="A30" s="12">
        <v>20</v>
      </c>
      <c r="B30" s="172" t="s">
        <v>32</v>
      </c>
      <c r="C30" s="3" t="s">
        <v>46</v>
      </c>
      <c r="D30" s="10"/>
      <c r="E30" s="10"/>
      <c r="F30" s="14">
        <v>60150</v>
      </c>
      <c r="G30" s="14">
        <f t="shared" ref="G30:G31" si="1">F30</f>
        <v>60150</v>
      </c>
      <c r="H30" s="10"/>
      <c r="I30" s="19">
        <v>2009</v>
      </c>
      <c r="J30" s="10"/>
      <c r="K30" s="10"/>
      <c r="L30" s="10"/>
      <c r="M30" s="10"/>
    </row>
    <row r="31" spans="1:14" ht="37.549999999999997" customHeight="1" x14ac:dyDescent="0.25">
      <c r="A31" s="12">
        <v>21</v>
      </c>
      <c r="B31" s="172" t="s">
        <v>33</v>
      </c>
      <c r="C31" s="3" t="s">
        <v>46</v>
      </c>
      <c r="D31" s="10"/>
      <c r="E31" s="10"/>
      <c r="F31" s="14">
        <v>20050</v>
      </c>
      <c r="G31" s="14">
        <f t="shared" si="1"/>
        <v>20050</v>
      </c>
      <c r="H31" s="10"/>
      <c r="I31" s="19">
        <v>2009</v>
      </c>
      <c r="J31" s="10"/>
      <c r="K31" s="10"/>
      <c r="L31" s="10"/>
      <c r="M31" s="10"/>
    </row>
    <row r="32" spans="1:14" ht="32.6" customHeight="1" x14ac:dyDescent="0.25">
      <c r="A32" s="12">
        <v>22</v>
      </c>
      <c r="B32" s="172" t="s">
        <v>34</v>
      </c>
      <c r="C32" s="3" t="s">
        <v>46</v>
      </c>
      <c r="D32" s="10"/>
      <c r="E32" s="10"/>
      <c r="F32" s="14">
        <v>32175</v>
      </c>
      <c r="G32" s="14">
        <f>F32</f>
        <v>32175</v>
      </c>
      <c r="H32" s="10"/>
      <c r="I32" s="25">
        <v>1967</v>
      </c>
      <c r="J32" s="10"/>
      <c r="K32" s="10"/>
      <c r="L32" s="10"/>
      <c r="M32" s="10"/>
    </row>
    <row r="33" spans="1:13" ht="33.450000000000003" customHeight="1" x14ac:dyDescent="0.25">
      <c r="A33" s="12">
        <v>23</v>
      </c>
      <c r="B33" s="172" t="s">
        <v>35</v>
      </c>
      <c r="C33" s="3" t="s">
        <v>46</v>
      </c>
      <c r="D33" s="10"/>
      <c r="E33" s="10"/>
      <c r="F33" s="14">
        <v>10725</v>
      </c>
      <c r="G33" s="14">
        <f t="shared" ref="G33:G39" si="2">F33</f>
        <v>10725</v>
      </c>
      <c r="H33" s="10"/>
      <c r="I33" s="25">
        <v>1967</v>
      </c>
      <c r="J33" s="10"/>
      <c r="K33" s="10"/>
      <c r="L33" s="10"/>
      <c r="M33" s="10"/>
    </row>
    <row r="34" spans="1:13" ht="31.75" customHeight="1" x14ac:dyDescent="0.25">
      <c r="A34" s="12">
        <v>24</v>
      </c>
      <c r="B34" s="172" t="s">
        <v>36</v>
      </c>
      <c r="C34" s="3" t="s">
        <v>46</v>
      </c>
      <c r="D34" s="10"/>
      <c r="E34" s="10"/>
      <c r="F34" s="14">
        <v>32175</v>
      </c>
      <c r="G34" s="14">
        <f t="shared" si="2"/>
        <v>32175</v>
      </c>
      <c r="H34" s="10"/>
      <c r="I34" s="25">
        <v>1967</v>
      </c>
      <c r="J34" s="10"/>
      <c r="K34" s="10"/>
      <c r="L34" s="10"/>
      <c r="M34" s="10"/>
    </row>
    <row r="35" spans="1:13" ht="31.95" customHeight="1" x14ac:dyDescent="0.25">
      <c r="A35" s="12">
        <v>25</v>
      </c>
      <c r="B35" s="172" t="s">
        <v>37</v>
      </c>
      <c r="C35" s="3" t="s">
        <v>46</v>
      </c>
      <c r="D35" s="10"/>
      <c r="E35" s="10"/>
      <c r="F35" s="14">
        <v>10725</v>
      </c>
      <c r="G35" s="14">
        <f t="shared" si="2"/>
        <v>10725</v>
      </c>
      <c r="H35" s="10"/>
      <c r="I35" s="25">
        <v>1967</v>
      </c>
      <c r="J35" s="10"/>
      <c r="K35" s="10"/>
      <c r="L35" s="10"/>
      <c r="M35" s="10"/>
    </row>
    <row r="36" spans="1:13" ht="31.75" customHeight="1" x14ac:dyDescent="0.25">
      <c r="A36" s="12">
        <v>26</v>
      </c>
      <c r="B36" s="172" t="s">
        <v>38</v>
      </c>
      <c r="C36" s="3" t="s">
        <v>46</v>
      </c>
      <c r="D36" s="10"/>
      <c r="E36" s="10"/>
      <c r="F36" s="14">
        <v>57356.62</v>
      </c>
      <c r="G36" s="14">
        <f t="shared" si="2"/>
        <v>57356.62</v>
      </c>
      <c r="H36" s="10"/>
      <c r="I36" s="19">
        <v>1980</v>
      </c>
      <c r="J36" s="10"/>
      <c r="K36" s="10"/>
      <c r="L36" s="10"/>
      <c r="M36" s="10"/>
    </row>
    <row r="37" spans="1:13" ht="33.799999999999997" customHeight="1" x14ac:dyDescent="0.25">
      <c r="A37" s="12">
        <v>27</v>
      </c>
      <c r="B37" s="172" t="s">
        <v>39</v>
      </c>
      <c r="C37" s="3" t="s">
        <v>46</v>
      </c>
      <c r="D37" s="19"/>
      <c r="E37" s="10"/>
      <c r="F37" s="14">
        <v>19118.88</v>
      </c>
      <c r="G37" s="14">
        <f t="shared" si="2"/>
        <v>19118.88</v>
      </c>
      <c r="H37" s="10"/>
      <c r="I37" s="19">
        <v>1980</v>
      </c>
      <c r="J37" s="10"/>
      <c r="K37" s="10"/>
      <c r="L37" s="10"/>
      <c r="M37" s="10"/>
    </row>
    <row r="38" spans="1:13" ht="34.5" customHeight="1" x14ac:dyDescent="0.25">
      <c r="A38" s="12">
        <v>28</v>
      </c>
      <c r="B38" s="173" t="s">
        <v>138</v>
      </c>
      <c r="C38" s="3" t="s">
        <v>48</v>
      </c>
      <c r="D38" s="10"/>
      <c r="E38" s="10"/>
      <c r="F38" s="14">
        <v>29031.75</v>
      </c>
      <c r="G38" s="14">
        <f t="shared" si="2"/>
        <v>29031.75</v>
      </c>
      <c r="H38" s="10"/>
      <c r="I38" s="19">
        <v>1988</v>
      </c>
      <c r="J38" s="10"/>
      <c r="K38" s="10"/>
      <c r="L38" s="10"/>
      <c r="M38" s="10"/>
    </row>
    <row r="39" spans="1:13" ht="35.5" customHeight="1" x14ac:dyDescent="0.25">
      <c r="A39" s="12">
        <v>29</v>
      </c>
      <c r="B39" s="173" t="s">
        <v>139</v>
      </c>
      <c r="C39" s="3" t="s">
        <v>48</v>
      </c>
      <c r="D39" s="10"/>
      <c r="E39" s="10"/>
      <c r="F39" s="14">
        <v>9677.25</v>
      </c>
      <c r="G39" s="14">
        <f t="shared" si="2"/>
        <v>9677.25</v>
      </c>
      <c r="H39" s="10"/>
      <c r="I39" s="19">
        <v>1988</v>
      </c>
      <c r="J39" s="10"/>
      <c r="K39" s="10"/>
      <c r="L39" s="10"/>
      <c r="M39" s="10"/>
    </row>
    <row r="40" spans="1:13" ht="36" customHeight="1" x14ac:dyDescent="0.25">
      <c r="A40" s="12">
        <v>30</v>
      </c>
      <c r="B40" s="173" t="s">
        <v>42</v>
      </c>
      <c r="C40" s="3" t="s">
        <v>46</v>
      </c>
      <c r="D40" s="10"/>
      <c r="E40" s="10"/>
      <c r="F40" s="14">
        <v>1464827.25</v>
      </c>
      <c r="G40" s="14">
        <v>468744.75</v>
      </c>
      <c r="H40" s="10"/>
      <c r="I40" s="19">
        <v>2006</v>
      </c>
      <c r="J40" s="10"/>
      <c r="K40" s="10"/>
      <c r="L40" s="10"/>
      <c r="M40" s="10"/>
    </row>
    <row r="41" spans="1:13" ht="35.5" customHeight="1" x14ac:dyDescent="0.25">
      <c r="A41" s="12">
        <v>31</v>
      </c>
      <c r="B41" s="174" t="s">
        <v>43</v>
      </c>
      <c r="C41" s="3" t="s">
        <v>46</v>
      </c>
      <c r="D41" s="10"/>
      <c r="E41" s="10"/>
      <c r="F41" s="14">
        <v>488275.75</v>
      </c>
      <c r="G41" s="14">
        <v>156248.25</v>
      </c>
      <c r="H41" s="10"/>
      <c r="I41" s="19">
        <v>2006</v>
      </c>
      <c r="J41" s="10"/>
      <c r="K41" s="10"/>
      <c r="L41" s="10"/>
      <c r="M41" s="10"/>
    </row>
    <row r="42" spans="1:13" ht="35.5" customHeight="1" x14ac:dyDescent="0.25">
      <c r="A42" s="12">
        <v>32</v>
      </c>
      <c r="B42" s="174" t="s">
        <v>44</v>
      </c>
      <c r="C42" s="3" t="s">
        <v>46</v>
      </c>
      <c r="D42" s="10"/>
      <c r="E42" s="10"/>
      <c r="F42" s="14">
        <v>15738288.08</v>
      </c>
      <c r="G42" s="14">
        <v>1259063</v>
      </c>
      <c r="H42" s="10"/>
      <c r="I42" s="19">
        <v>2012</v>
      </c>
      <c r="J42" s="10"/>
      <c r="K42" s="10"/>
      <c r="L42" s="10"/>
      <c r="M42" s="10"/>
    </row>
    <row r="43" spans="1:13" ht="36" customHeight="1" x14ac:dyDescent="0.25">
      <c r="A43" s="12">
        <v>33</v>
      </c>
      <c r="B43" s="175" t="s">
        <v>51</v>
      </c>
      <c r="C43" s="3" t="s">
        <v>49</v>
      </c>
      <c r="D43" s="10"/>
      <c r="E43" s="10"/>
      <c r="F43" s="14">
        <v>15000</v>
      </c>
      <c r="G43" s="14">
        <f t="shared" ref="G43:G50" si="3">F43</f>
        <v>15000</v>
      </c>
      <c r="H43" s="10"/>
      <c r="I43" s="19">
        <v>1953</v>
      </c>
      <c r="J43" s="10"/>
      <c r="K43" s="10"/>
      <c r="L43" s="10"/>
      <c r="M43" s="10"/>
    </row>
    <row r="44" spans="1:13" ht="34.5" customHeight="1" x14ac:dyDescent="0.25">
      <c r="A44" s="12">
        <v>34</v>
      </c>
      <c r="B44" s="173" t="s">
        <v>52</v>
      </c>
      <c r="C44" s="6" t="s">
        <v>57</v>
      </c>
      <c r="D44" s="10"/>
      <c r="E44" s="10"/>
      <c r="F44" s="14">
        <v>15000</v>
      </c>
      <c r="G44" s="14">
        <f t="shared" si="3"/>
        <v>15000</v>
      </c>
      <c r="H44" s="10"/>
      <c r="I44" s="19">
        <v>2005</v>
      </c>
      <c r="J44" s="10"/>
      <c r="K44" s="10"/>
      <c r="L44" s="10"/>
      <c r="M44" s="10"/>
    </row>
    <row r="45" spans="1:13" ht="36" customHeight="1" x14ac:dyDescent="0.25">
      <c r="A45" s="12">
        <v>35</v>
      </c>
      <c r="B45" s="173" t="s">
        <v>53</v>
      </c>
      <c r="C45" s="3" t="s">
        <v>46</v>
      </c>
      <c r="D45" s="10"/>
      <c r="E45" s="10"/>
      <c r="F45" s="14">
        <v>5000</v>
      </c>
      <c r="G45" s="14">
        <f t="shared" si="3"/>
        <v>5000</v>
      </c>
      <c r="H45" s="10"/>
      <c r="I45" s="19">
        <v>2010</v>
      </c>
      <c r="J45" s="10"/>
      <c r="K45" s="10"/>
      <c r="L45" s="10"/>
      <c r="M45" s="10"/>
    </row>
    <row r="46" spans="1:13" ht="40.1" customHeight="1" x14ac:dyDescent="0.25">
      <c r="A46" s="12">
        <v>36</v>
      </c>
      <c r="B46" s="173" t="s">
        <v>54</v>
      </c>
      <c r="C46" s="3" t="s">
        <v>58</v>
      </c>
      <c r="D46" s="10"/>
      <c r="E46" s="10"/>
      <c r="F46" s="10">
        <v>0</v>
      </c>
      <c r="G46" s="10">
        <f t="shared" si="3"/>
        <v>0</v>
      </c>
      <c r="H46" s="10"/>
      <c r="I46" s="19"/>
      <c r="J46" s="10"/>
      <c r="K46" s="10"/>
      <c r="L46" s="10"/>
      <c r="M46" s="10"/>
    </row>
    <row r="47" spans="1:13" ht="36.700000000000003" customHeight="1" x14ac:dyDescent="0.25">
      <c r="A47" s="12">
        <v>37</v>
      </c>
      <c r="B47" s="173" t="s">
        <v>55</v>
      </c>
      <c r="C47" s="3" t="s">
        <v>59</v>
      </c>
      <c r="D47" s="10"/>
      <c r="E47" s="10"/>
      <c r="F47" s="10">
        <v>0</v>
      </c>
      <c r="G47" s="10">
        <f t="shared" si="3"/>
        <v>0</v>
      </c>
      <c r="H47" s="10"/>
      <c r="I47" s="19"/>
      <c r="J47" s="10"/>
      <c r="K47" s="10"/>
      <c r="L47" s="10"/>
      <c r="M47" s="10"/>
    </row>
    <row r="48" spans="1:13" ht="33.799999999999997" customHeight="1" x14ac:dyDescent="0.25">
      <c r="A48" s="12">
        <v>38</v>
      </c>
      <c r="B48" s="176" t="s">
        <v>56</v>
      </c>
      <c r="C48" s="3" t="s">
        <v>60</v>
      </c>
      <c r="D48" s="10"/>
      <c r="E48" s="10"/>
      <c r="F48" s="10">
        <v>0</v>
      </c>
      <c r="G48" s="10">
        <f t="shared" si="3"/>
        <v>0</v>
      </c>
      <c r="H48" s="10"/>
      <c r="I48" s="19"/>
      <c r="J48" s="10"/>
      <c r="K48" s="10"/>
      <c r="L48" s="10"/>
      <c r="M48" s="10"/>
    </row>
    <row r="49" spans="1:17" ht="58.75" customHeight="1" x14ac:dyDescent="0.25">
      <c r="A49" s="12">
        <v>39</v>
      </c>
      <c r="B49" s="177" t="s">
        <v>61</v>
      </c>
      <c r="C49" s="3" t="s">
        <v>46</v>
      </c>
      <c r="D49" s="10"/>
      <c r="E49" s="3" t="s">
        <v>88</v>
      </c>
      <c r="F49" s="12">
        <v>83780</v>
      </c>
      <c r="G49" s="13">
        <f t="shared" si="3"/>
        <v>83780</v>
      </c>
      <c r="H49" s="10"/>
      <c r="I49" s="19">
        <v>2010</v>
      </c>
      <c r="J49" s="10"/>
      <c r="K49" s="153" t="s">
        <v>89</v>
      </c>
      <c r="L49" s="10"/>
      <c r="M49" s="10"/>
    </row>
    <row r="50" spans="1:17" ht="33.799999999999997" customHeight="1" x14ac:dyDescent="0.25">
      <c r="A50" s="12">
        <v>40</v>
      </c>
      <c r="B50" s="171" t="s">
        <v>270</v>
      </c>
      <c r="C50" s="3" t="s">
        <v>62</v>
      </c>
      <c r="D50" s="19" t="s">
        <v>268</v>
      </c>
      <c r="E50" s="10"/>
      <c r="F50" s="12">
        <v>302671.48</v>
      </c>
      <c r="G50" s="13">
        <f t="shared" si="3"/>
        <v>302671.48</v>
      </c>
      <c r="H50" s="10"/>
      <c r="I50" s="19">
        <v>2012</v>
      </c>
      <c r="J50" s="10"/>
      <c r="K50" s="25" t="s">
        <v>269</v>
      </c>
      <c r="L50" s="10"/>
      <c r="M50" s="10"/>
    </row>
    <row r="51" spans="1:17" ht="35.5" customHeight="1" x14ac:dyDescent="0.25">
      <c r="A51" s="12">
        <v>41</v>
      </c>
      <c r="B51" s="174" t="s">
        <v>30</v>
      </c>
      <c r="C51" s="55" t="s">
        <v>161</v>
      </c>
      <c r="D51" s="12"/>
      <c r="E51" s="12"/>
      <c r="F51" s="14">
        <v>1576872</v>
      </c>
      <c r="G51" s="14">
        <v>1576872</v>
      </c>
      <c r="H51" s="12"/>
      <c r="I51" s="19">
        <v>1981</v>
      </c>
      <c r="J51" s="10"/>
      <c r="K51" s="10"/>
      <c r="L51" s="10"/>
      <c r="M51" s="10"/>
    </row>
    <row r="52" spans="1:17" ht="36" customHeight="1" x14ac:dyDescent="0.25">
      <c r="A52" s="12">
        <v>42</v>
      </c>
      <c r="B52" s="204" t="s">
        <v>321</v>
      </c>
      <c r="C52" s="55" t="s">
        <v>161</v>
      </c>
      <c r="D52" s="19" t="s">
        <v>322</v>
      </c>
      <c r="E52" s="12"/>
      <c r="F52" s="14">
        <v>1481465</v>
      </c>
      <c r="G52" s="14">
        <v>1481465</v>
      </c>
      <c r="H52" s="12"/>
      <c r="I52" s="193">
        <v>1976</v>
      </c>
      <c r="J52" s="10"/>
      <c r="K52" s="193" t="s">
        <v>320</v>
      </c>
      <c r="L52" s="10"/>
      <c r="M52" s="10"/>
    </row>
    <row r="53" spans="1:17" ht="32.6" customHeight="1" x14ac:dyDescent="0.25">
      <c r="A53" s="12">
        <v>43</v>
      </c>
      <c r="B53" s="178" t="s">
        <v>162</v>
      </c>
      <c r="C53" s="96" t="s">
        <v>231</v>
      </c>
      <c r="D53" s="128" t="s">
        <v>242</v>
      </c>
      <c r="E53" s="12"/>
      <c r="F53" s="133">
        <v>2055302</v>
      </c>
      <c r="G53" s="14">
        <v>0</v>
      </c>
      <c r="H53" s="12"/>
      <c r="I53" s="131">
        <v>43066</v>
      </c>
      <c r="J53" s="10"/>
      <c r="K53" s="25" t="s">
        <v>248</v>
      </c>
      <c r="L53" s="10"/>
      <c r="M53" s="10"/>
      <c r="N53" s="119"/>
    </row>
    <row r="54" spans="1:17" ht="24.8" customHeight="1" x14ac:dyDescent="0.25">
      <c r="A54" s="12">
        <v>44</v>
      </c>
      <c r="B54" s="178" t="s">
        <v>162</v>
      </c>
      <c r="C54" s="96" t="s">
        <v>163</v>
      </c>
      <c r="D54" s="128" t="s">
        <v>244</v>
      </c>
      <c r="E54" s="12"/>
      <c r="F54" s="133">
        <v>901939</v>
      </c>
      <c r="G54" s="14">
        <v>0</v>
      </c>
      <c r="H54" s="12"/>
      <c r="I54" s="131">
        <v>43061</v>
      </c>
      <c r="J54" s="10"/>
      <c r="K54" s="25" t="s">
        <v>246</v>
      </c>
      <c r="L54" s="10"/>
      <c r="M54" s="10"/>
      <c r="N54" s="119"/>
    </row>
    <row r="55" spans="1:17" ht="38.049999999999997" customHeight="1" x14ac:dyDescent="0.25">
      <c r="A55" s="12">
        <v>45</v>
      </c>
      <c r="B55" s="178" t="s">
        <v>318</v>
      </c>
      <c r="C55" s="96" t="s">
        <v>165</v>
      </c>
      <c r="D55" s="128" t="s">
        <v>266</v>
      </c>
      <c r="E55" s="12"/>
      <c r="F55" s="133">
        <v>450626</v>
      </c>
      <c r="G55" s="14">
        <v>0</v>
      </c>
      <c r="H55" s="12"/>
      <c r="I55" s="131">
        <v>43087</v>
      </c>
      <c r="J55" s="132"/>
      <c r="K55" s="193" t="s">
        <v>267</v>
      </c>
      <c r="L55" s="10"/>
      <c r="M55" s="10"/>
      <c r="N55" s="130"/>
      <c r="Q55" s="133"/>
    </row>
    <row r="56" spans="1:17" ht="36" customHeight="1" x14ac:dyDescent="0.25">
      <c r="A56" s="12">
        <v>46</v>
      </c>
      <c r="B56" s="178" t="s">
        <v>162</v>
      </c>
      <c r="C56" s="96" t="s">
        <v>166</v>
      </c>
      <c r="D56" s="128" t="s">
        <v>245</v>
      </c>
      <c r="E56" s="12"/>
      <c r="F56" s="133">
        <v>532507</v>
      </c>
      <c r="G56" s="14">
        <v>0</v>
      </c>
      <c r="H56" s="12"/>
      <c r="I56" s="131">
        <v>43061</v>
      </c>
      <c r="J56" s="10"/>
      <c r="K56" s="25" t="s">
        <v>246</v>
      </c>
      <c r="L56" s="10"/>
      <c r="M56" s="10"/>
      <c r="N56" s="133"/>
    </row>
    <row r="57" spans="1:17" ht="28.55" customHeight="1" x14ac:dyDescent="0.25">
      <c r="A57" s="12">
        <v>47</v>
      </c>
      <c r="B57" s="178" t="s">
        <v>323</v>
      </c>
      <c r="C57" s="96" t="s">
        <v>167</v>
      </c>
      <c r="D57" s="128" t="s">
        <v>273</v>
      </c>
      <c r="E57" s="12"/>
      <c r="F57" s="14">
        <v>0</v>
      </c>
      <c r="G57" s="14">
        <v>0</v>
      </c>
      <c r="H57" s="12"/>
      <c r="I57" s="193"/>
      <c r="J57" s="10"/>
      <c r="K57" s="10"/>
      <c r="L57" s="10"/>
      <c r="M57" s="10"/>
      <c r="N57" s="130"/>
    </row>
    <row r="58" spans="1:17" ht="30.75" customHeight="1" x14ac:dyDescent="0.25">
      <c r="A58" s="12">
        <v>48</v>
      </c>
      <c r="B58" s="178" t="s">
        <v>162</v>
      </c>
      <c r="C58" s="96" t="s">
        <v>168</v>
      </c>
      <c r="D58" s="12"/>
      <c r="E58" s="12"/>
      <c r="F58" s="14">
        <v>0</v>
      </c>
      <c r="G58" s="14">
        <v>0</v>
      </c>
      <c r="H58" s="12"/>
      <c r="I58" s="193"/>
      <c r="J58" s="10"/>
      <c r="K58" s="10"/>
      <c r="L58" s="10"/>
      <c r="M58" s="10"/>
      <c r="N58" s="130"/>
      <c r="Q58" s="133">
        <v>2159053</v>
      </c>
    </row>
    <row r="59" spans="1:17" ht="34" customHeight="1" x14ac:dyDescent="0.25">
      <c r="A59" s="12">
        <v>19</v>
      </c>
      <c r="B59" s="178" t="s">
        <v>319</v>
      </c>
      <c r="C59" s="96" t="s">
        <v>170</v>
      </c>
      <c r="D59" s="19" t="s">
        <v>276</v>
      </c>
      <c r="E59" s="12"/>
      <c r="F59" s="144">
        <v>545619</v>
      </c>
      <c r="G59" s="14">
        <v>0</v>
      </c>
      <c r="H59" s="12"/>
      <c r="I59" s="131">
        <v>43061</v>
      </c>
      <c r="J59" s="10"/>
      <c r="K59" s="193" t="s">
        <v>246</v>
      </c>
      <c r="L59" s="10"/>
      <c r="M59" s="10"/>
      <c r="N59" s="130"/>
      <c r="Q59" s="133"/>
    </row>
    <row r="60" spans="1:17" ht="25.5" customHeight="1" x14ac:dyDescent="0.25">
      <c r="A60" s="12">
        <v>50</v>
      </c>
      <c r="B60" s="178" t="s">
        <v>162</v>
      </c>
      <c r="C60" s="96" t="s">
        <v>172</v>
      </c>
      <c r="D60" s="128" t="s">
        <v>272</v>
      </c>
      <c r="E60" s="12"/>
      <c r="F60" s="14">
        <v>0</v>
      </c>
      <c r="G60" s="14">
        <v>0</v>
      </c>
      <c r="H60" s="12"/>
      <c r="I60" s="193"/>
      <c r="J60" s="10"/>
      <c r="K60" s="10"/>
      <c r="L60" s="10"/>
      <c r="M60" s="10"/>
      <c r="N60" s="129"/>
      <c r="Q60" s="135"/>
    </row>
    <row r="61" spans="1:17" ht="26.5" customHeight="1" x14ac:dyDescent="0.25">
      <c r="A61" s="12">
        <v>51</v>
      </c>
      <c r="B61" s="178" t="s">
        <v>162</v>
      </c>
      <c r="C61" s="96" t="s">
        <v>173</v>
      </c>
      <c r="D61" s="12"/>
      <c r="E61" s="12"/>
      <c r="F61" s="14">
        <v>0</v>
      </c>
      <c r="G61" s="14">
        <v>0</v>
      </c>
      <c r="H61" s="12"/>
      <c r="I61" s="193"/>
      <c r="J61" s="10"/>
      <c r="K61" s="10"/>
      <c r="L61" s="10"/>
      <c r="M61" s="10"/>
      <c r="N61" s="130"/>
      <c r="Q61" s="133">
        <v>3700689</v>
      </c>
    </row>
    <row r="62" spans="1:17" ht="35.5" customHeight="1" x14ac:dyDescent="0.25">
      <c r="A62" s="12">
        <v>52</v>
      </c>
      <c r="B62" s="178" t="s">
        <v>162</v>
      </c>
      <c r="C62" s="96" t="s">
        <v>174</v>
      </c>
      <c r="D62" s="128" t="s">
        <v>249</v>
      </c>
      <c r="E62" s="12"/>
      <c r="F62" s="133">
        <v>1129175</v>
      </c>
      <c r="G62" s="14">
        <v>0</v>
      </c>
      <c r="H62" s="12"/>
      <c r="I62" s="131">
        <v>43066</v>
      </c>
      <c r="J62" s="132"/>
      <c r="K62" s="193" t="s">
        <v>248</v>
      </c>
      <c r="L62" s="10"/>
      <c r="M62" s="10"/>
      <c r="N62" s="119"/>
    </row>
    <row r="63" spans="1:17" ht="33.799999999999997" customHeight="1" x14ac:dyDescent="0.25">
      <c r="A63" s="12">
        <v>53</v>
      </c>
      <c r="B63" s="178" t="s">
        <v>162</v>
      </c>
      <c r="C63" s="96" t="s">
        <v>175</v>
      </c>
      <c r="D63" s="128" t="s">
        <v>251</v>
      </c>
      <c r="E63" s="12"/>
      <c r="F63" s="133">
        <v>1512356</v>
      </c>
      <c r="G63" s="14">
        <v>0</v>
      </c>
      <c r="H63" s="12"/>
      <c r="I63" s="131">
        <v>43066</v>
      </c>
      <c r="J63" s="132"/>
      <c r="K63" s="193" t="s">
        <v>248</v>
      </c>
      <c r="L63" s="10"/>
      <c r="M63" s="10"/>
      <c r="N63" s="119"/>
    </row>
    <row r="64" spans="1:17" ht="31.95" customHeight="1" x14ac:dyDescent="0.25">
      <c r="A64" s="12">
        <v>54</v>
      </c>
      <c r="B64" s="178" t="s">
        <v>162</v>
      </c>
      <c r="C64" s="96" t="s">
        <v>176</v>
      </c>
      <c r="D64" s="128" t="s">
        <v>250</v>
      </c>
      <c r="E64" s="12"/>
      <c r="F64" s="133">
        <v>995507</v>
      </c>
      <c r="G64" s="14">
        <v>0</v>
      </c>
      <c r="H64" s="12"/>
      <c r="I64" s="131">
        <v>43066</v>
      </c>
      <c r="J64" s="132"/>
      <c r="K64" s="193" t="s">
        <v>248</v>
      </c>
      <c r="L64" s="10"/>
      <c r="M64" s="10"/>
      <c r="N64" s="119"/>
    </row>
    <row r="65" spans="1:17" ht="33.799999999999997" customHeight="1" x14ac:dyDescent="0.25">
      <c r="A65" s="12">
        <v>55</v>
      </c>
      <c r="B65" s="178" t="s">
        <v>162</v>
      </c>
      <c r="C65" s="96" t="s">
        <v>177</v>
      </c>
      <c r="D65" s="128" t="s">
        <v>247</v>
      </c>
      <c r="E65" s="12"/>
      <c r="F65" s="133">
        <v>1498352</v>
      </c>
      <c r="G65" s="14">
        <v>0</v>
      </c>
      <c r="H65" s="12"/>
      <c r="I65" s="131">
        <v>43061</v>
      </c>
      <c r="J65" s="132"/>
      <c r="K65" s="193" t="s">
        <v>246</v>
      </c>
      <c r="L65" s="10"/>
      <c r="M65" s="10"/>
      <c r="N65" s="119"/>
    </row>
    <row r="66" spans="1:17" ht="25.5" customHeight="1" x14ac:dyDescent="0.25">
      <c r="A66" s="12">
        <v>56</v>
      </c>
      <c r="B66" s="178" t="s">
        <v>162</v>
      </c>
      <c r="C66" s="96" t="s">
        <v>178</v>
      </c>
      <c r="D66" s="12"/>
      <c r="E66" s="12"/>
      <c r="F66" s="14">
        <v>0</v>
      </c>
      <c r="G66" s="14">
        <v>0</v>
      </c>
      <c r="H66" s="12"/>
      <c r="I66" s="193"/>
      <c r="J66" s="10"/>
      <c r="K66" s="10"/>
      <c r="L66" s="10"/>
      <c r="M66" s="10"/>
      <c r="N66" s="130"/>
      <c r="Q66" s="133">
        <v>11382769</v>
      </c>
    </row>
    <row r="67" spans="1:17" ht="27.2" x14ac:dyDescent="0.25">
      <c r="A67" s="12">
        <v>57</v>
      </c>
      <c r="B67" s="178" t="s">
        <v>162</v>
      </c>
      <c r="C67" s="96" t="s">
        <v>179</v>
      </c>
      <c r="D67" s="12"/>
      <c r="E67" s="12"/>
      <c r="F67" s="14">
        <v>0</v>
      </c>
      <c r="G67" s="14">
        <v>0</v>
      </c>
      <c r="H67" s="12"/>
      <c r="I67" s="193"/>
      <c r="J67" s="10"/>
      <c r="K67" s="10"/>
      <c r="L67" s="10"/>
      <c r="M67" s="10"/>
      <c r="N67" s="130"/>
      <c r="Q67" s="133">
        <v>11382769</v>
      </c>
    </row>
    <row r="68" spans="1:17" ht="27.2" x14ac:dyDescent="0.25">
      <c r="A68" s="12">
        <v>58</v>
      </c>
      <c r="B68" s="178" t="s">
        <v>162</v>
      </c>
      <c r="C68" s="96" t="s">
        <v>180</v>
      </c>
      <c r="D68" s="12"/>
      <c r="E68" s="12"/>
      <c r="F68" s="14">
        <v>0</v>
      </c>
      <c r="G68" s="14">
        <v>0</v>
      </c>
      <c r="H68" s="12"/>
      <c r="I68" s="193"/>
      <c r="J68" s="10"/>
      <c r="K68" s="10"/>
      <c r="L68" s="10"/>
      <c r="M68" s="10"/>
      <c r="N68" s="130"/>
      <c r="Q68" s="133">
        <v>11382769</v>
      </c>
    </row>
    <row r="69" spans="1:17" ht="21.75" x14ac:dyDescent="0.25">
      <c r="A69" s="12">
        <v>59</v>
      </c>
      <c r="B69" s="179" t="s">
        <v>232</v>
      </c>
      <c r="C69" s="332" t="s">
        <v>233</v>
      </c>
      <c r="D69" s="60"/>
      <c r="E69" s="60"/>
      <c r="F69" s="64">
        <v>35000</v>
      </c>
      <c r="G69" s="14">
        <f t="shared" ref="G69:G77" si="4">F69</f>
        <v>35000</v>
      </c>
      <c r="H69" s="60"/>
      <c r="I69" s="357">
        <v>2017</v>
      </c>
      <c r="J69" s="60"/>
      <c r="K69" s="332" t="s">
        <v>234</v>
      </c>
      <c r="L69" s="10"/>
      <c r="M69" s="10"/>
      <c r="N69" s="130"/>
      <c r="Q69" s="151"/>
    </row>
    <row r="70" spans="1:17" x14ac:dyDescent="0.25">
      <c r="A70" s="12">
        <v>60</v>
      </c>
      <c r="B70" s="180" t="s">
        <v>235</v>
      </c>
      <c r="C70" s="334"/>
      <c r="D70" s="60"/>
      <c r="E70" s="60"/>
      <c r="F70" s="64">
        <v>20000</v>
      </c>
      <c r="G70" s="14">
        <f t="shared" si="4"/>
        <v>20000</v>
      </c>
      <c r="H70" s="60"/>
      <c r="I70" s="358"/>
      <c r="J70" s="60"/>
      <c r="K70" s="334"/>
      <c r="L70" s="10"/>
      <c r="M70" s="10"/>
      <c r="N70" s="130"/>
      <c r="Q70" s="151"/>
    </row>
    <row r="71" spans="1:17" x14ac:dyDescent="0.25">
      <c r="A71" s="12">
        <v>61</v>
      </c>
      <c r="B71" s="180" t="s">
        <v>236</v>
      </c>
      <c r="C71" s="334"/>
      <c r="D71" s="60"/>
      <c r="E71" s="60"/>
      <c r="F71" s="64">
        <v>13000</v>
      </c>
      <c r="G71" s="14">
        <f t="shared" si="4"/>
        <v>13000</v>
      </c>
      <c r="H71" s="60"/>
      <c r="I71" s="358"/>
      <c r="J71" s="60"/>
      <c r="K71" s="334"/>
      <c r="L71" s="10"/>
      <c r="M71" s="10"/>
      <c r="N71" s="130"/>
      <c r="Q71" s="151"/>
    </row>
    <row r="72" spans="1:17" x14ac:dyDescent="0.25">
      <c r="A72" s="12">
        <v>62</v>
      </c>
      <c r="B72" s="180" t="s">
        <v>237</v>
      </c>
      <c r="C72" s="334"/>
      <c r="D72" s="60"/>
      <c r="E72" s="60"/>
      <c r="F72" s="64">
        <v>20000</v>
      </c>
      <c r="G72" s="14">
        <f t="shared" si="4"/>
        <v>20000</v>
      </c>
      <c r="H72" s="60"/>
      <c r="I72" s="358"/>
      <c r="J72" s="60"/>
      <c r="K72" s="334"/>
      <c r="L72" s="10"/>
      <c r="M72" s="10"/>
      <c r="N72" s="130"/>
      <c r="Q72" s="151"/>
    </row>
    <row r="73" spans="1:17" x14ac:dyDescent="0.25">
      <c r="A73" s="12">
        <v>63</v>
      </c>
      <c r="B73" s="180" t="s">
        <v>238</v>
      </c>
      <c r="C73" s="334"/>
      <c r="D73" s="60"/>
      <c r="E73" s="60"/>
      <c r="F73" s="64">
        <v>19800</v>
      </c>
      <c r="G73" s="14">
        <f t="shared" si="4"/>
        <v>19800</v>
      </c>
      <c r="H73" s="60"/>
      <c r="I73" s="358"/>
      <c r="J73" s="60"/>
      <c r="K73" s="334"/>
      <c r="L73" s="10"/>
      <c r="M73" s="10"/>
      <c r="N73" s="130"/>
      <c r="Q73" s="151"/>
    </row>
    <row r="74" spans="1:17" ht="22.45" x14ac:dyDescent="0.25">
      <c r="A74" s="12">
        <v>64</v>
      </c>
      <c r="B74" s="180" t="s">
        <v>239</v>
      </c>
      <c r="C74" s="334"/>
      <c r="D74" s="60"/>
      <c r="E74" s="60"/>
      <c r="F74" s="64">
        <v>33000</v>
      </c>
      <c r="G74" s="14">
        <f t="shared" si="4"/>
        <v>33000</v>
      </c>
      <c r="H74" s="60"/>
      <c r="I74" s="358"/>
      <c r="J74" s="60"/>
      <c r="K74" s="334"/>
      <c r="L74" s="10"/>
      <c r="M74" s="10"/>
      <c r="N74" s="130"/>
      <c r="Q74" s="151"/>
    </row>
    <row r="75" spans="1:17" ht="33.299999999999997" x14ac:dyDescent="0.25">
      <c r="A75" s="12">
        <v>65</v>
      </c>
      <c r="B75" s="180" t="s">
        <v>240</v>
      </c>
      <c r="C75" s="334"/>
      <c r="D75" s="60"/>
      <c r="E75" s="60"/>
      <c r="F75" s="64">
        <v>45600</v>
      </c>
      <c r="G75" s="14">
        <f t="shared" si="4"/>
        <v>45600</v>
      </c>
      <c r="H75" s="60"/>
      <c r="I75" s="358"/>
      <c r="J75" s="60"/>
      <c r="K75" s="334"/>
      <c r="L75" s="10"/>
      <c r="M75" s="10"/>
      <c r="N75" s="130"/>
      <c r="Q75" s="151"/>
    </row>
    <row r="76" spans="1:17" x14ac:dyDescent="0.25">
      <c r="A76" s="12">
        <v>66</v>
      </c>
      <c r="B76" s="180" t="s">
        <v>241</v>
      </c>
      <c r="C76" s="333"/>
      <c r="D76" s="60"/>
      <c r="E76" s="60"/>
      <c r="F76" s="64">
        <v>13500</v>
      </c>
      <c r="G76" s="14">
        <f t="shared" si="4"/>
        <v>13500</v>
      </c>
      <c r="H76" s="60"/>
      <c r="I76" s="359"/>
      <c r="J76" s="60"/>
      <c r="K76" s="333"/>
      <c r="L76" s="10"/>
      <c r="M76" s="10"/>
      <c r="N76" s="130"/>
      <c r="Q76" s="151"/>
    </row>
    <row r="77" spans="1:17" ht="32.950000000000003" customHeight="1" x14ac:dyDescent="0.25">
      <c r="A77" s="12">
        <v>67</v>
      </c>
      <c r="B77" s="179" t="s">
        <v>237</v>
      </c>
      <c r="C77" s="193" t="s">
        <v>233</v>
      </c>
      <c r="D77" s="60"/>
      <c r="E77" s="60"/>
      <c r="F77" s="64">
        <v>20000</v>
      </c>
      <c r="G77" s="14">
        <f t="shared" si="4"/>
        <v>20000</v>
      </c>
      <c r="H77" s="60"/>
      <c r="I77" s="145"/>
      <c r="J77" s="60"/>
      <c r="K77" s="193"/>
      <c r="L77" s="10"/>
      <c r="M77" s="10"/>
      <c r="N77" s="130"/>
      <c r="Q77" s="151"/>
    </row>
    <row r="78" spans="1:17" x14ac:dyDescent="0.25">
      <c r="A78" s="12"/>
      <c r="B78" s="360" t="s">
        <v>109</v>
      </c>
      <c r="C78" s="327"/>
      <c r="D78" s="47"/>
      <c r="E78" s="47"/>
      <c r="F78" s="44">
        <f>SUM(F30:F77)</f>
        <v>31293647.059999999</v>
      </c>
      <c r="G78" s="44">
        <f>SUM(G30:G77)</f>
        <v>5864928.9800000004</v>
      </c>
      <c r="H78" s="51"/>
      <c r="I78" s="51"/>
      <c r="J78" s="51"/>
      <c r="K78" s="51"/>
      <c r="L78" s="51"/>
      <c r="M78" s="51"/>
      <c r="N78" s="44">
        <f>SUM(N30:N68)</f>
        <v>0</v>
      </c>
      <c r="O78" s="44">
        <f>SUM(O30:O68)</f>
        <v>0</v>
      </c>
      <c r="P78" s="44">
        <f>SUM(P30:P68)</f>
        <v>0</v>
      </c>
    </row>
    <row r="79" spans="1:17" x14ac:dyDescent="0.25">
      <c r="A79" s="12"/>
      <c r="B79" s="181" t="s">
        <v>108</v>
      </c>
      <c r="C79" s="73"/>
      <c r="D79" s="73"/>
      <c r="E79" s="73"/>
      <c r="F79" s="76">
        <f>F19+F28+F78</f>
        <v>36358329.25</v>
      </c>
      <c r="G79" s="76">
        <f>G19+G28+G78</f>
        <v>9451864.1699999999</v>
      </c>
      <c r="H79" s="74"/>
      <c r="I79" s="73"/>
      <c r="J79" s="73"/>
      <c r="K79" s="73"/>
      <c r="L79" s="73"/>
      <c r="M79" s="75"/>
      <c r="N79" s="76">
        <f>N19+N28+N78</f>
        <v>0</v>
      </c>
      <c r="O79" s="76">
        <f>O19+O28+O78</f>
        <v>0</v>
      </c>
      <c r="P79" s="76">
        <f>P19+P28+P78</f>
        <v>0</v>
      </c>
    </row>
    <row r="80" spans="1:17" x14ac:dyDescent="0.25">
      <c r="A80" s="12"/>
      <c r="B80" s="53" t="s">
        <v>79</v>
      </c>
    </row>
    <row r="81" spans="1:13" ht="43.5" customHeight="1" x14ac:dyDescent="0.25">
      <c r="A81" s="12">
        <v>68</v>
      </c>
      <c r="B81" s="182" t="s">
        <v>132</v>
      </c>
      <c r="C81" s="3" t="s">
        <v>46</v>
      </c>
      <c r="D81" s="10"/>
      <c r="E81" s="10"/>
      <c r="F81" s="31">
        <v>34200</v>
      </c>
      <c r="G81" s="14">
        <f t="shared" ref="G81:G82" si="5">F81</f>
        <v>34200</v>
      </c>
      <c r="H81" s="10"/>
      <c r="I81" s="19">
        <v>2005</v>
      </c>
      <c r="J81" s="10"/>
      <c r="K81" s="3" t="s">
        <v>87</v>
      </c>
      <c r="L81" s="10"/>
      <c r="M81" s="10"/>
    </row>
    <row r="82" spans="1:13" ht="36.700000000000003" customHeight="1" x14ac:dyDescent="0.25">
      <c r="A82" s="12">
        <v>69</v>
      </c>
      <c r="B82" s="182" t="s">
        <v>133</v>
      </c>
      <c r="C82" s="3" t="s">
        <v>46</v>
      </c>
      <c r="D82" s="10"/>
      <c r="E82" s="10"/>
      <c r="F82" s="32">
        <v>27140</v>
      </c>
      <c r="G82" s="14">
        <f t="shared" si="5"/>
        <v>27140</v>
      </c>
      <c r="H82" s="10"/>
      <c r="I82" s="19">
        <v>2012</v>
      </c>
      <c r="J82" s="10"/>
      <c r="K82" s="10"/>
      <c r="L82" s="10"/>
      <c r="M82" s="10"/>
    </row>
    <row r="83" spans="1:13" x14ac:dyDescent="0.25">
      <c r="A83" s="12">
        <v>70</v>
      </c>
      <c r="B83" s="361" t="s">
        <v>107</v>
      </c>
      <c r="C83" s="361"/>
      <c r="D83" s="54"/>
      <c r="E83" s="54"/>
      <c r="F83" s="146">
        <f>SUM(F81:F82)</f>
        <v>61340</v>
      </c>
      <c r="G83" s="146">
        <f>SUM(G81:G82)</f>
        <v>61340</v>
      </c>
      <c r="H83" s="147"/>
      <c r="I83" s="54"/>
      <c r="J83" s="54"/>
      <c r="K83" s="54"/>
      <c r="L83" s="54"/>
      <c r="M83" s="54"/>
    </row>
    <row r="84" spans="1:13" ht="33.799999999999997" customHeight="1" x14ac:dyDescent="0.25">
      <c r="A84" s="12">
        <v>71</v>
      </c>
      <c r="B84" s="183" t="s">
        <v>113</v>
      </c>
      <c r="C84" s="3" t="s">
        <v>46</v>
      </c>
      <c r="D84" s="11"/>
      <c r="E84" s="11"/>
      <c r="F84" s="14">
        <v>77800</v>
      </c>
      <c r="G84" s="14">
        <f>F84</f>
        <v>77800</v>
      </c>
      <c r="H84" s="11"/>
      <c r="I84" s="19">
        <v>2007</v>
      </c>
      <c r="J84" s="11"/>
      <c r="K84" s="11"/>
      <c r="L84" s="11"/>
      <c r="M84" s="11"/>
    </row>
    <row r="85" spans="1:13" ht="33.799999999999997" customHeight="1" x14ac:dyDescent="0.25">
      <c r="A85" s="12">
        <v>72</v>
      </c>
      <c r="B85" s="183" t="s">
        <v>114</v>
      </c>
      <c r="C85" s="3" t="s">
        <v>46</v>
      </c>
      <c r="D85" s="11"/>
      <c r="E85" s="11"/>
      <c r="F85" s="14">
        <v>35000</v>
      </c>
      <c r="G85" s="14">
        <f t="shared" ref="G85:G95" si="6">F85</f>
        <v>35000</v>
      </c>
      <c r="H85" s="11"/>
      <c r="I85" s="19">
        <v>2007</v>
      </c>
      <c r="J85" s="11"/>
      <c r="K85" s="11"/>
      <c r="L85" s="11"/>
      <c r="M85" s="11"/>
    </row>
    <row r="86" spans="1:13" ht="32.950000000000003" customHeight="1" x14ac:dyDescent="0.25">
      <c r="A86" s="12">
        <v>73</v>
      </c>
      <c r="B86" s="184" t="s">
        <v>115</v>
      </c>
      <c r="C86" s="3" t="s">
        <v>46</v>
      </c>
      <c r="D86" s="12"/>
      <c r="E86" s="12"/>
      <c r="F86" s="14">
        <v>26047</v>
      </c>
      <c r="G86" s="14">
        <f t="shared" si="6"/>
        <v>26047</v>
      </c>
      <c r="H86" s="12"/>
      <c r="I86" s="19">
        <v>2013</v>
      </c>
      <c r="J86" s="12"/>
      <c r="K86" s="12"/>
      <c r="L86" s="12"/>
      <c r="M86" s="12"/>
    </row>
    <row r="87" spans="1:13" ht="33.799999999999997" customHeight="1" x14ac:dyDescent="0.25">
      <c r="A87" s="12">
        <v>74</v>
      </c>
      <c r="B87" s="184" t="s">
        <v>116</v>
      </c>
      <c r="C87" s="3" t="s">
        <v>46</v>
      </c>
      <c r="D87" s="12"/>
      <c r="E87" s="12"/>
      <c r="F87" s="14">
        <v>26700</v>
      </c>
      <c r="G87" s="14">
        <f t="shared" si="6"/>
        <v>26700</v>
      </c>
      <c r="H87" s="12"/>
      <c r="I87" s="19">
        <v>2014</v>
      </c>
      <c r="J87" s="12"/>
      <c r="K87" s="12"/>
      <c r="L87" s="12"/>
      <c r="M87" s="12"/>
    </row>
    <row r="88" spans="1:13" ht="33.799999999999997" customHeight="1" x14ac:dyDescent="0.25">
      <c r="A88" s="12">
        <v>75</v>
      </c>
      <c r="B88" s="184" t="s">
        <v>117</v>
      </c>
      <c r="C88" s="3" t="s">
        <v>46</v>
      </c>
      <c r="D88" s="12"/>
      <c r="E88" s="12"/>
      <c r="F88" s="14">
        <v>26699.99</v>
      </c>
      <c r="G88" s="14">
        <f t="shared" si="6"/>
        <v>26699.99</v>
      </c>
      <c r="H88" s="12"/>
      <c r="I88" s="19">
        <v>2014</v>
      </c>
      <c r="J88" s="12"/>
      <c r="K88" s="12"/>
      <c r="L88" s="12"/>
      <c r="M88" s="12"/>
    </row>
    <row r="89" spans="1:13" ht="35.5" customHeight="1" x14ac:dyDescent="0.25">
      <c r="A89" s="12">
        <v>76</v>
      </c>
      <c r="B89" s="184" t="s">
        <v>120</v>
      </c>
      <c r="C89" s="3" t="s">
        <v>46</v>
      </c>
      <c r="D89" s="12"/>
      <c r="E89" s="12"/>
      <c r="F89" s="14">
        <v>10098.99</v>
      </c>
      <c r="G89" s="14">
        <f t="shared" si="6"/>
        <v>10098.99</v>
      </c>
      <c r="H89" s="12"/>
      <c r="I89" s="19">
        <v>2015</v>
      </c>
      <c r="J89" s="12"/>
      <c r="K89" s="55" t="s">
        <v>118</v>
      </c>
      <c r="L89" s="12"/>
      <c r="M89" s="12"/>
    </row>
    <row r="90" spans="1:13" x14ac:dyDescent="0.25">
      <c r="A90" s="12"/>
      <c r="B90" s="320" t="s">
        <v>119</v>
      </c>
      <c r="C90" s="322"/>
      <c r="D90" s="58"/>
      <c r="E90" s="58"/>
      <c r="F90" s="65">
        <f>SUM(F84:F89)</f>
        <v>202345.97999999998</v>
      </c>
      <c r="G90" s="65">
        <f>SUM(G84:G89)</f>
        <v>202345.97999999998</v>
      </c>
      <c r="H90" s="58"/>
      <c r="I90" s="59"/>
      <c r="J90" s="58"/>
      <c r="K90" s="58"/>
      <c r="L90" s="58"/>
      <c r="M90" s="58"/>
    </row>
    <row r="91" spans="1:13" ht="35.5" customHeight="1" x14ac:dyDescent="0.25">
      <c r="A91" s="12">
        <v>77</v>
      </c>
      <c r="B91" s="179" t="s">
        <v>121</v>
      </c>
      <c r="C91" s="3" t="s">
        <v>46</v>
      </c>
      <c r="D91" s="60"/>
      <c r="E91" s="60"/>
      <c r="F91" s="64">
        <v>7800</v>
      </c>
      <c r="G91" s="14">
        <f t="shared" si="6"/>
        <v>7800</v>
      </c>
      <c r="H91" s="60"/>
      <c r="I91" s="61">
        <v>2011</v>
      </c>
      <c r="J91" s="60"/>
      <c r="K91" s="60"/>
      <c r="L91" s="60"/>
      <c r="M91" s="60"/>
    </row>
    <row r="92" spans="1:13" ht="34.5" customHeight="1" x14ac:dyDescent="0.25">
      <c r="A92" s="12">
        <v>78</v>
      </c>
      <c r="B92" s="179" t="s">
        <v>122</v>
      </c>
      <c r="C92" s="3" t="s">
        <v>46</v>
      </c>
      <c r="D92" s="60"/>
      <c r="E92" s="60"/>
      <c r="F92" s="64">
        <v>5161.0200000000004</v>
      </c>
      <c r="G92" s="14">
        <f t="shared" si="6"/>
        <v>5161.0200000000004</v>
      </c>
      <c r="H92" s="60"/>
      <c r="I92" s="61">
        <v>2014</v>
      </c>
      <c r="J92" s="60"/>
      <c r="K92" s="60"/>
      <c r="L92" s="60"/>
      <c r="M92" s="60"/>
    </row>
    <row r="93" spans="1:13" ht="43.5" x14ac:dyDescent="0.25">
      <c r="A93" s="12">
        <v>79</v>
      </c>
      <c r="B93" s="184" t="s">
        <v>125</v>
      </c>
      <c r="C93" s="3" t="s">
        <v>46</v>
      </c>
      <c r="D93" s="60"/>
      <c r="E93" s="60"/>
      <c r="F93" s="64">
        <v>27140</v>
      </c>
      <c r="G93" s="14">
        <f t="shared" si="6"/>
        <v>27140</v>
      </c>
      <c r="H93" s="60"/>
      <c r="I93" s="61">
        <v>2012</v>
      </c>
      <c r="J93" s="60"/>
      <c r="K93" s="60"/>
      <c r="L93" s="60"/>
      <c r="M93" s="60"/>
    </row>
    <row r="94" spans="1:13" ht="33.799999999999997" customHeight="1" x14ac:dyDescent="0.25">
      <c r="A94" s="12">
        <v>80</v>
      </c>
      <c r="B94" s="179" t="s">
        <v>126</v>
      </c>
      <c r="C94" s="3" t="s">
        <v>46</v>
      </c>
      <c r="D94" s="60"/>
      <c r="E94" s="60"/>
      <c r="F94" s="64">
        <v>38000</v>
      </c>
      <c r="G94" s="14">
        <f t="shared" si="6"/>
        <v>38000</v>
      </c>
      <c r="H94" s="60"/>
      <c r="I94" s="61">
        <v>2015</v>
      </c>
      <c r="J94" s="60"/>
      <c r="K94" s="55" t="s">
        <v>124</v>
      </c>
      <c r="L94" s="60"/>
      <c r="M94" s="60"/>
    </row>
    <row r="95" spans="1:13" ht="65.900000000000006" x14ac:dyDescent="0.25">
      <c r="A95" s="12">
        <v>81</v>
      </c>
      <c r="B95" s="180" t="s">
        <v>127</v>
      </c>
      <c r="C95" s="3" t="s">
        <v>46</v>
      </c>
      <c r="D95" s="60"/>
      <c r="E95" s="60"/>
      <c r="F95" s="64">
        <v>6924</v>
      </c>
      <c r="G95" s="14">
        <f t="shared" si="6"/>
        <v>6924</v>
      </c>
      <c r="H95" s="60"/>
      <c r="I95" s="61">
        <v>2015</v>
      </c>
      <c r="J95" s="60"/>
      <c r="K95" s="55" t="s">
        <v>128</v>
      </c>
      <c r="L95" s="60"/>
      <c r="M95" s="60"/>
    </row>
    <row r="96" spans="1:13" x14ac:dyDescent="0.25">
      <c r="A96" s="12"/>
      <c r="B96" s="320" t="s">
        <v>123</v>
      </c>
      <c r="C96" s="322"/>
      <c r="D96" s="56"/>
      <c r="E96" s="56"/>
      <c r="F96" s="67">
        <f>SUM(F91:F95)</f>
        <v>85025.02</v>
      </c>
      <c r="G96" s="67">
        <f>SUM(G91:G95)</f>
        <v>85025.02</v>
      </c>
      <c r="H96" s="56"/>
      <c r="I96" s="57"/>
      <c r="J96" s="56"/>
      <c r="K96" s="56"/>
      <c r="L96" s="56"/>
      <c r="M96" s="56"/>
    </row>
    <row r="97" spans="1:16" x14ac:dyDescent="0.25">
      <c r="A97" s="12"/>
      <c r="B97" s="319" t="s">
        <v>134</v>
      </c>
      <c r="C97" s="319"/>
      <c r="D97" s="68"/>
      <c r="E97" s="68"/>
      <c r="F97" s="71">
        <f>F83+F90+F96</f>
        <v>348711</v>
      </c>
      <c r="G97" s="71">
        <f>G83+G90+G96</f>
        <v>348711</v>
      </c>
      <c r="H97" s="56"/>
      <c r="I97" s="69"/>
      <c r="J97" s="68"/>
      <c r="K97" s="68"/>
      <c r="L97" s="68"/>
      <c r="M97" s="68"/>
      <c r="N97" s="71">
        <f>N83+N90+N96</f>
        <v>0</v>
      </c>
      <c r="O97" s="71">
        <f>O83+O90+O96</f>
        <v>0</v>
      </c>
      <c r="P97" s="71">
        <f>P83+P90+P96</f>
        <v>0</v>
      </c>
    </row>
    <row r="98" spans="1:16" x14ac:dyDescent="0.25">
      <c r="A98" s="12"/>
      <c r="B98" s="356" t="s">
        <v>153</v>
      </c>
      <c r="C98" s="356"/>
      <c r="F98" s="79">
        <f>F79+F97</f>
        <v>36707040.25</v>
      </c>
      <c r="G98" s="79">
        <f>G79+G97</f>
        <v>9800575.1699999999</v>
      </c>
      <c r="N98" s="79">
        <f>N79+N97</f>
        <v>0</v>
      </c>
      <c r="O98" s="79">
        <f>O79+O97</f>
        <v>0</v>
      </c>
      <c r="P98" s="79">
        <f>P79+P97</f>
        <v>0</v>
      </c>
    </row>
    <row r="99" spans="1:16" x14ac:dyDescent="0.25">
      <c r="A99" s="12"/>
      <c r="B99" s="355" t="s">
        <v>154</v>
      </c>
      <c r="C99" s="355"/>
      <c r="D99" s="80"/>
      <c r="E99" s="80"/>
      <c r="F99" s="81">
        <f>F19+F78+F28-F24-F25-F21-F22-F23-F26-F69-F70-F71-F72-F73-F74-F75-F76-F77</f>
        <v>33966697.25</v>
      </c>
      <c r="G99" s="81">
        <f>G19+G78+G28-G24-G25-G21-G22-G23-G26-G69-G70-G71-G72-G73-G74-G75-G76-G77</f>
        <v>7060232.1699999999</v>
      </c>
      <c r="H99" s="80"/>
      <c r="I99" s="80"/>
      <c r="J99" s="80"/>
      <c r="K99" s="80"/>
      <c r="L99" s="80"/>
      <c r="M99" s="80"/>
      <c r="N99" s="81">
        <f>N19+N78+N28-N24-N25-N21-N22-N23-N26</f>
        <v>0</v>
      </c>
      <c r="O99" s="81">
        <f>O19+O78+O28-O24-O25-O21-O22-O23-O26</f>
        <v>0</v>
      </c>
      <c r="P99" s="81">
        <f>P19+P78+P28-P24-P25-P21-P22-P23-P26</f>
        <v>0</v>
      </c>
    </row>
    <row r="100" spans="1:16" x14ac:dyDescent="0.25">
      <c r="A100" s="12"/>
      <c r="B100" s="9" t="s">
        <v>111</v>
      </c>
    </row>
    <row r="101" spans="1:16" ht="35.5" customHeight="1" x14ac:dyDescent="0.25">
      <c r="A101" s="12">
        <v>82</v>
      </c>
      <c r="B101" s="185" t="s">
        <v>63</v>
      </c>
      <c r="C101" s="3" t="s">
        <v>46</v>
      </c>
      <c r="D101" s="19" t="s">
        <v>67</v>
      </c>
      <c r="E101" s="11"/>
      <c r="F101" s="11"/>
      <c r="G101" s="11"/>
      <c r="H101" s="14">
        <v>325952.78999999998</v>
      </c>
      <c r="I101" s="11"/>
      <c r="J101" s="11"/>
      <c r="K101" s="154" t="s">
        <v>155</v>
      </c>
      <c r="L101" s="11"/>
      <c r="M101" s="11"/>
    </row>
    <row r="102" spans="1:16" ht="32.299999999999997" customHeight="1" x14ac:dyDescent="0.25">
      <c r="A102" s="12">
        <v>83</v>
      </c>
      <c r="B102" s="185" t="s">
        <v>64</v>
      </c>
      <c r="C102" s="3" t="s">
        <v>46</v>
      </c>
      <c r="D102" s="19" t="s">
        <v>68</v>
      </c>
      <c r="E102" s="11"/>
      <c r="F102" s="11"/>
      <c r="G102" s="11"/>
      <c r="H102" s="152">
        <f>694800-694800</f>
        <v>0</v>
      </c>
      <c r="I102" s="11"/>
      <c r="J102" s="11"/>
      <c r="K102" s="11"/>
      <c r="L102" s="11"/>
      <c r="M102" s="11"/>
      <c r="N102" s="143">
        <v>-694800</v>
      </c>
    </row>
    <row r="103" spans="1:16" ht="32.950000000000003" customHeight="1" x14ac:dyDescent="0.25">
      <c r="A103" s="12">
        <v>84</v>
      </c>
      <c r="B103" s="185" t="s">
        <v>65</v>
      </c>
      <c r="C103" s="3" t="s">
        <v>46</v>
      </c>
      <c r="D103" s="19" t="s">
        <v>265</v>
      </c>
      <c r="E103" s="11"/>
      <c r="F103" s="11"/>
      <c r="G103" s="11"/>
      <c r="H103" s="14">
        <f>25266123.62-20781839.62</f>
        <v>4484284</v>
      </c>
      <c r="I103" s="19">
        <v>2016</v>
      </c>
      <c r="J103" s="11"/>
      <c r="K103" s="11"/>
      <c r="L103" s="11"/>
      <c r="M103" s="11"/>
      <c r="N103" s="139">
        <v>-20781839.620000001</v>
      </c>
    </row>
    <row r="104" spans="1:16" ht="34.5" customHeight="1" x14ac:dyDescent="0.25">
      <c r="A104" s="12">
        <v>85</v>
      </c>
      <c r="B104" s="185" t="s">
        <v>66</v>
      </c>
      <c r="C104" s="3" t="s">
        <v>46</v>
      </c>
      <c r="D104" s="19" t="s">
        <v>70</v>
      </c>
      <c r="E104" s="11"/>
      <c r="F104" s="11"/>
      <c r="G104" s="11"/>
      <c r="H104" s="14">
        <f>16160231.8-12264771.8</f>
        <v>3895460</v>
      </c>
      <c r="I104" s="19">
        <v>2016</v>
      </c>
      <c r="J104" s="11"/>
      <c r="K104" s="11"/>
      <c r="L104" s="11"/>
      <c r="M104" s="11"/>
      <c r="N104" s="140">
        <v>-12264771.800000001</v>
      </c>
    </row>
    <row r="105" spans="1:16" ht="34.5" customHeight="1" x14ac:dyDescent="0.25">
      <c r="A105" s="12">
        <v>86</v>
      </c>
      <c r="B105" s="174" t="s">
        <v>75</v>
      </c>
      <c r="C105" s="3" t="s">
        <v>46</v>
      </c>
      <c r="D105" s="19" t="s">
        <v>263</v>
      </c>
      <c r="E105" s="42"/>
      <c r="F105" s="138"/>
      <c r="G105" s="14"/>
      <c r="H105" s="149">
        <v>118609.76</v>
      </c>
      <c r="I105" s="115"/>
      <c r="J105" s="116"/>
      <c r="K105" s="116"/>
      <c r="L105" s="116"/>
      <c r="M105" s="116"/>
      <c r="N105" s="140"/>
    </row>
    <row r="106" spans="1:16" ht="34.5" customHeight="1" x14ac:dyDescent="0.25">
      <c r="A106" s="12">
        <v>87</v>
      </c>
      <c r="B106" s="178" t="s">
        <v>164</v>
      </c>
      <c r="C106" s="95" t="s">
        <v>231</v>
      </c>
      <c r="D106" s="128" t="s">
        <v>254</v>
      </c>
      <c r="E106" s="12"/>
      <c r="F106" s="134"/>
      <c r="G106" s="14"/>
      <c r="H106" s="134">
        <v>3229</v>
      </c>
      <c r="I106" s="150">
        <v>43082</v>
      </c>
      <c r="J106" s="132"/>
      <c r="K106" s="193" t="s">
        <v>253</v>
      </c>
      <c r="L106" s="116"/>
      <c r="M106" s="116"/>
      <c r="N106" s="140"/>
    </row>
    <row r="107" spans="1:16" ht="34.5" customHeight="1" x14ac:dyDescent="0.25">
      <c r="A107" s="12">
        <v>88</v>
      </c>
      <c r="B107" s="178" t="s">
        <v>164</v>
      </c>
      <c r="C107" s="95" t="s">
        <v>163</v>
      </c>
      <c r="D107" s="128" t="s">
        <v>255</v>
      </c>
      <c r="E107" s="12"/>
      <c r="F107" s="134"/>
      <c r="G107" s="14"/>
      <c r="H107" s="134">
        <v>1417</v>
      </c>
      <c r="I107" s="150">
        <v>43082</v>
      </c>
      <c r="J107" s="132"/>
      <c r="K107" s="193" t="s">
        <v>253</v>
      </c>
      <c r="L107" s="116"/>
      <c r="M107" s="116"/>
      <c r="N107" s="140"/>
    </row>
    <row r="108" spans="1:16" ht="34.5" customHeight="1" x14ac:dyDescent="0.25">
      <c r="A108" s="12">
        <v>89</v>
      </c>
      <c r="B108" s="178" t="s">
        <v>164</v>
      </c>
      <c r="C108" s="96" t="s">
        <v>166</v>
      </c>
      <c r="D108" s="128" t="s">
        <v>256</v>
      </c>
      <c r="E108" s="12"/>
      <c r="F108" s="134"/>
      <c r="G108" s="14"/>
      <c r="H108" s="134">
        <v>2605</v>
      </c>
      <c r="I108" s="150">
        <v>43082</v>
      </c>
      <c r="J108" s="132"/>
      <c r="K108" s="193" t="s">
        <v>253</v>
      </c>
      <c r="L108" s="116"/>
      <c r="M108" s="116"/>
      <c r="N108" s="140"/>
    </row>
    <row r="109" spans="1:16" ht="32.299999999999997" customHeight="1" x14ac:dyDescent="0.25">
      <c r="A109" s="12">
        <v>90</v>
      </c>
      <c r="B109" s="178" t="s">
        <v>164</v>
      </c>
      <c r="C109" s="96" t="s">
        <v>174</v>
      </c>
      <c r="D109" s="128" t="s">
        <v>259</v>
      </c>
      <c r="E109" s="12"/>
      <c r="F109" s="134"/>
      <c r="G109" s="14"/>
      <c r="H109" s="134">
        <v>1774</v>
      </c>
      <c r="I109" s="150">
        <v>43082</v>
      </c>
      <c r="J109" s="132"/>
      <c r="K109" s="193" t="s">
        <v>253</v>
      </c>
      <c r="L109" s="116"/>
      <c r="M109" s="116"/>
      <c r="N109" s="140"/>
    </row>
    <row r="110" spans="1:16" ht="34.5" customHeight="1" x14ac:dyDescent="0.25">
      <c r="A110" s="12">
        <v>91</v>
      </c>
      <c r="B110" s="178" t="s">
        <v>164</v>
      </c>
      <c r="C110" s="96" t="s">
        <v>175</v>
      </c>
      <c r="D110" s="128" t="s">
        <v>252</v>
      </c>
      <c r="E110" s="12"/>
      <c r="F110" s="134"/>
      <c r="G110" s="14"/>
      <c r="H110" s="134">
        <v>2376</v>
      </c>
      <c r="I110" s="150">
        <v>43082</v>
      </c>
      <c r="J110" s="132"/>
      <c r="K110" s="193" t="s">
        <v>253</v>
      </c>
      <c r="L110" s="116"/>
      <c r="M110" s="116"/>
      <c r="N110" s="140"/>
    </row>
    <row r="111" spans="1:16" ht="34.5" customHeight="1" x14ac:dyDescent="0.25">
      <c r="A111" s="12">
        <v>92</v>
      </c>
      <c r="B111" s="178" t="s">
        <v>164</v>
      </c>
      <c r="C111" s="95" t="s">
        <v>176</v>
      </c>
      <c r="D111" s="128" t="s">
        <v>258</v>
      </c>
      <c r="E111" s="12"/>
      <c r="F111" s="134"/>
      <c r="G111" s="14"/>
      <c r="H111" s="134">
        <v>1564</v>
      </c>
      <c r="I111" s="150">
        <v>43082</v>
      </c>
      <c r="J111" s="132"/>
      <c r="K111" s="193" t="s">
        <v>253</v>
      </c>
      <c r="L111" s="116"/>
      <c r="M111" s="116"/>
      <c r="N111" s="140"/>
    </row>
    <row r="112" spans="1:16" ht="32.950000000000003" customHeight="1" x14ac:dyDescent="0.25">
      <c r="A112" s="12">
        <v>93</v>
      </c>
      <c r="B112" s="178" t="s">
        <v>164</v>
      </c>
      <c r="C112" s="95" t="s">
        <v>177</v>
      </c>
      <c r="D112" s="128" t="s">
        <v>257</v>
      </c>
      <c r="E112" s="12"/>
      <c r="F112" s="134"/>
      <c r="G112" s="14"/>
      <c r="H112" s="134">
        <v>2354</v>
      </c>
      <c r="I112" s="150">
        <v>43082</v>
      </c>
      <c r="J112" s="132"/>
      <c r="K112" s="193" t="s">
        <v>253</v>
      </c>
      <c r="L112" s="116"/>
      <c r="M112" s="116"/>
      <c r="N112" s="140"/>
    </row>
    <row r="113" spans="1:17" ht="35.5" customHeight="1" x14ac:dyDescent="0.25">
      <c r="A113" s="12">
        <v>94</v>
      </c>
      <c r="B113" s="178" t="s">
        <v>164</v>
      </c>
      <c r="C113" s="96" t="s">
        <v>167</v>
      </c>
      <c r="D113" s="128" t="s">
        <v>274</v>
      </c>
      <c r="E113" s="115" t="s">
        <v>298</v>
      </c>
      <c r="F113" s="134"/>
      <c r="G113" s="14"/>
      <c r="H113" s="197" t="s">
        <v>303</v>
      </c>
      <c r="I113" s="150">
        <v>43146</v>
      </c>
      <c r="J113" s="159"/>
      <c r="K113" s="193" t="s">
        <v>300</v>
      </c>
      <c r="L113" s="116"/>
      <c r="M113" s="116"/>
      <c r="N113" s="197" t="s">
        <v>303</v>
      </c>
    </row>
    <row r="114" spans="1:17" ht="21.25" customHeight="1" x14ac:dyDescent="0.25">
      <c r="A114" s="12">
        <v>95</v>
      </c>
      <c r="B114" s="178" t="s">
        <v>164</v>
      </c>
      <c r="C114" s="96" t="s">
        <v>264</v>
      </c>
      <c r="D114" s="157"/>
      <c r="E114" s="158"/>
      <c r="F114" s="134"/>
      <c r="G114" s="14"/>
      <c r="H114" s="134">
        <v>0</v>
      </c>
      <c r="I114" s="162"/>
      <c r="J114" s="159"/>
      <c r="K114" s="192"/>
      <c r="L114" s="116"/>
      <c r="M114" s="116"/>
      <c r="N114" s="140"/>
    </row>
    <row r="115" spans="1:17" ht="36" customHeight="1" x14ac:dyDescent="0.25">
      <c r="A115" s="12">
        <v>96</v>
      </c>
      <c r="B115" s="201" t="s">
        <v>164</v>
      </c>
      <c r="C115" s="94" t="s">
        <v>170</v>
      </c>
      <c r="D115" s="202" t="s">
        <v>276</v>
      </c>
      <c r="E115" s="203" t="s">
        <v>317</v>
      </c>
      <c r="F115" s="134"/>
      <c r="G115" s="14"/>
      <c r="H115" s="197" t="s">
        <v>303</v>
      </c>
      <c r="I115" s="200">
        <v>1960</v>
      </c>
      <c r="J115" s="159"/>
      <c r="K115" s="193" t="s">
        <v>248</v>
      </c>
      <c r="L115" s="116"/>
      <c r="M115" s="116"/>
      <c r="N115" s="197" t="s">
        <v>303</v>
      </c>
    </row>
    <row r="116" spans="1:17" ht="18.350000000000001" customHeight="1" x14ac:dyDescent="0.25">
      <c r="A116" s="12">
        <v>97</v>
      </c>
      <c r="B116" s="178" t="s">
        <v>164</v>
      </c>
      <c r="C116" s="96" t="s">
        <v>172</v>
      </c>
      <c r="D116" s="128" t="s">
        <v>324</v>
      </c>
      <c r="E116" s="158"/>
      <c r="F116" s="134"/>
      <c r="G116" s="14"/>
      <c r="H116" s="134">
        <v>0</v>
      </c>
      <c r="I116" s="162"/>
      <c r="J116" s="159"/>
      <c r="K116" s="192"/>
      <c r="L116" s="116"/>
      <c r="M116" s="116"/>
      <c r="N116" s="140"/>
    </row>
    <row r="117" spans="1:17" ht="18.350000000000001" customHeight="1" x14ac:dyDescent="0.25">
      <c r="A117" s="12">
        <v>98</v>
      </c>
      <c r="B117" s="178" t="s">
        <v>164</v>
      </c>
      <c r="C117" s="96" t="s">
        <v>172</v>
      </c>
      <c r="D117" s="128" t="s">
        <v>324</v>
      </c>
      <c r="E117" s="12"/>
      <c r="F117" s="135"/>
      <c r="G117" s="14"/>
      <c r="H117" s="134">
        <v>0</v>
      </c>
      <c r="I117" s="162"/>
      <c r="J117" s="10"/>
      <c r="K117" s="10"/>
      <c r="L117" s="10"/>
      <c r="M117" s="10"/>
      <c r="N117" s="129"/>
      <c r="Q117" s="133">
        <v>3765</v>
      </c>
    </row>
    <row r="118" spans="1:17" ht="16.3" customHeight="1" x14ac:dyDescent="0.25">
      <c r="A118" s="12">
        <v>99</v>
      </c>
      <c r="B118" s="178" t="s">
        <v>164</v>
      </c>
      <c r="C118" s="96" t="s">
        <v>173</v>
      </c>
      <c r="D118" s="157"/>
      <c r="E118" s="158"/>
      <c r="F118" s="160"/>
      <c r="G118" s="117"/>
      <c r="H118" s="134">
        <v>0</v>
      </c>
      <c r="I118" s="162"/>
      <c r="J118" s="161"/>
      <c r="K118" s="161"/>
      <c r="L118" s="161"/>
      <c r="M118" s="161"/>
      <c r="N118" s="129"/>
      <c r="Q118" s="151"/>
    </row>
    <row r="119" spans="1:17" ht="99.2" customHeight="1" x14ac:dyDescent="0.25">
      <c r="A119" s="12">
        <v>100</v>
      </c>
      <c r="B119" s="178" t="s">
        <v>277</v>
      </c>
      <c r="C119" s="96" t="s">
        <v>278</v>
      </c>
      <c r="D119" s="128" t="s">
        <v>279</v>
      </c>
      <c r="E119" s="158" t="s">
        <v>294</v>
      </c>
      <c r="F119" s="160"/>
      <c r="G119" s="117"/>
      <c r="H119" s="163">
        <v>1193422.68</v>
      </c>
      <c r="I119" s="164">
        <v>43094</v>
      </c>
      <c r="J119" s="161"/>
      <c r="K119" s="165" t="s">
        <v>288</v>
      </c>
      <c r="L119" s="161"/>
      <c r="M119" s="161"/>
      <c r="N119" s="190">
        <v>1127025.68</v>
      </c>
      <c r="Q119" s="151"/>
    </row>
    <row r="120" spans="1:17" ht="118.2" customHeight="1" x14ac:dyDescent="0.25">
      <c r="A120" s="12">
        <v>101</v>
      </c>
      <c r="B120" s="178" t="s">
        <v>277</v>
      </c>
      <c r="C120" s="96" t="s">
        <v>280</v>
      </c>
      <c r="D120" s="128" t="s">
        <v>281</v>
      </c>
      <c r="E120" s="158" t="s">
        <v>293</v>
      </c>
      <c r="F120" s="160"/>
      <c r="G120" s="117"/>
      <c r="H120" s="163">
        <v>1845444.78</v>
      </c>
      <c r="I120" s="162"/>
      <c r="J120" s="161"/>
      <c r="K120" s="165" t="s">
        <v>288</v>
      </c>
      <c r="L120" s="161"/>
      <c r="M120" s="161"/>
      <c r="N120" s="190">
        <v>1844850.3</v>
      </c>
      <c r="Q120" s="151"/>
    </row>
    <row r="121" spans="1:17" ht="119.55" x14ac:dyDescent="0.25">
      <c r="A121" s="12">
        <v>102</v>
      </c>
      <c r="B121" s="178" t="s">
        <v>277</v>
      </c>
      <c r="C121" s="96" t="s">
        <v>282</v>
      </c>
      <c r="D121" s="128" t="s">
        <v>283</v>
      </c>
      <c r="E121" s="158" t="s">
        <v>296</v>
      </c>
      <c r="F121" s="160"/>
      <c r="G121" s="117"/>
      <c r="H121" s="163">
        <v>675999.59</v>
      </c>
      <c r="I121" s="162"/>
      <c r="J121" s="161"/>
      <c r="K121" s="165" t="s">
        <v>288</v>
      </c>
      <c r="L121" s="161"/>
      <c r="M121" s="161"/>
      <c r="N121" s="190">
        <v>636407.59</v>
      </c>
      <c r="Q121" s="151"/>
    </row>
    <row r="122" spans="1:17" ht="119.55" x14ac:dyDescent="0.25">
      <c r="A122" s="12">
        <v>103</v>
      </c>
      <c r="B122" s="178" t="s">
        <v>277</v>
      </c>
      <c r="C122" s="96" t="s">
        <v>284</v>
      </c>
      <c r="D122" s="128" t="s">
        <v>285</v>
      </c>
      <c r="E122" s="158" t="s">
        <v>295</v>
      </c>
      <c r="F122" s="160"/>
      <c r="G122" s="117"/>
      <c r="H122" s="163">
        <v>206433.92000000001</v>
      </c>
      <c r="I122" s="162"/>
      <c r="J122" s="161"/>
      <c r="K122" s="165" t="s">
        <v>288</v>
      </c>
      <c r="L122" s="161"/>
      <c r="M122" s="161"/>
      <c r="N122" s="190">
        <v>194112.92</v>
      </c>
      <c r="Q122" s="151"/>
    </row>
    <row r="123" spans="1:17" ht="119.55" x14ac:dyDescent="0.25">
      <c r="A123" s="12">
        <v>104</v>
      </c>
      <c r="B123" s="178" t="s">
        <v>277</v>
      </c>
      <c r="C123" s="96" t="s">
        <v>286</v>
      </c>
      <c r="D123" s="128" t="s">
        <v>287</v>
      </c>
      <c r="E123" s="158" t="s">
        <v>297</v>
      </c>
      <c r="F123" s="160"/>
      <c r="G123" s="117"/>
      <c r="H123" s="163">
        <v>1175576.22</v>
      </c>
      <c r="I123" s="162"/>
      <c r="J123" s="161"/>
      <c r="K123" s="165" t="s">
        <v>288</v>
      </c>
      <c r="L123" s="161"/>
      <c r="M123" s="161"/>
      <c r="N123" s="190">
        <v>1103811.22</v>
      </c>
      <c r="Q123" s="151"/>
    </row>
    <row r="124" spans="1:17" ht="43.5" x14ac:dyDescent="0.25">
      <c r="A124" s="12"/>
      <c r="B124" s="185" t="s">
        <v>204</v>
      </c>
      <c r="C124" s="40" t="s">
        <v>60</v>
      </c>
      <c r="D124" s="19" t="s">
        <v>304</v>
      </c>
      <c r="E124" s="115" t="s">
        <v>305</v>
      </c>
      <c r="F124" s="160"/>
      <c r="G124" s="117"/>
      <c r="H124" s="197" t="s">
        <v>303</v>
      </c>
      <c r="I124" s="150">
        <v>43146</v>
      </c>
      <c r="J124" s="159"/>
      <c r="K124" s="193" t="s">
        <v>300</v>
      </c>
      <c r="L124" s="161"/>
      <c r="M124" s="161"/>
      <c r="N124" s="197" t="s">
        <v>303</v>
      </c>
      <c r="Q124" s="151"/>
    </row>
    <row r="125" spans="1:17" ht="35.5" customHeight="1" x14ac:dyDescent="0.25">
      <c r="A125" s="12"/>
      <c r="B125" s="185" t="s">
        <v>204</v>
      </c>
      <c r="C125" s="40" t="s">
        <v>46</v>
      </c>
      <c r="D125" s="19" t="s">
        <v>301</v>
      </c>
      <c r="E125" s="115" t="s">
        <v>302</v>
      </c>
      <c r="F125" s="160"/>
      <c r="G125" s="117"/>
      <c r="H125" s="197" t="s">
        <v>303</v>
      </c>
      <c r="I125" s="150">
        <v>43146</v>
      </c>
      <c r="J125" s="159"/>
      <c r="K125" s="193" t="s">
        <v>300</v>
      </c>
      <c r="L125" s="161"/>
      <c r="M125" s="161"/>
      <c r="N125" s="197" t="s">
        <v>303</v>
      </c>
      <c r="Q125" s="151"/>
    </row>
    <row r="126" spans="1:17" ht="35.5" customHeight="1" x14ac:dyDescent="0.25">
      <c r="A126" s="12"/>
      <c r="B126" s="185" t="s">
        <v>204</v>
      </c>
      <c r="C126" s="40" t="s">
        <v>46</v>
      </c>
      <c r="D126" s="19" t="s">
        <v>306</v>
      </c>
      <c r="E126" s="115" t="s">
        <v>307</v>
      </c>
      <c r="F126" s="160"/>
      <c r="G126" s="117"/>
      <c r="H126" s="197" t="s">
        <v>303</v>
      </c>
      <c r="I126" s="150">
        <v>43146</v>
      </c>
      <c r="J126" s="159"/>
      <c r="K126" s="193" t="s">
        <v>300</v>
      </c>
      <c r="L126" s="161"/>
      <c r="M126" s="161"/>
      <c r="N126" s="197" t="s">
        <v>303</v>
      </c>
      <c r="Q126" s="151"/>
    </row>
    <row r="127" spans="1:17" ht="35.5" customHeight="1" x14ac:dyDescent="0.25">
      <c r="A127" s="12"/>
      <c r="B127" s="185" t="s">
        <v>204</v>
      </c>
      <c r="C127" s="40" t="s">
        <v>46</v>
      </c>
      <c r="D127" s="19" t="s">
        <v>308</v>
      </c>
      <c r="E127" s="115" t="s">
        <v>309</v>
      </c>
      <c r="F127" s="160"/>
      <c r="G127" s="117"/>
      <c r="H127" s="197" t="s">
        <v>303</v>
      </c>
      <c r="I127" s="150">
        <v>43146</v>
      </c>
      <c r="J127" s="159"/>
      <c r="K127" s="193" t="s">
        <v>300</v>
      </c>
      <c r="L127" s="161"/>
      <c r="M127" s="161"/>
      <c r="N127" s="197" t="s">
        <v>303</v>
      </c>
      <c r="Q127" s="151"/>
    </row>
    <row r="128" spans="1:17" ht="35.5" customHeight="1" x14ac:dyDescent="0.25">
      <c r="A128" s="12"/>
      <c r="B128" s="185" t="s">
        <v>204</v>
      </c>
      <c r="C128" s="40" t="s">
        <v>46</v>
      </c>
      <c r="D128" s="19" t="s">
        <v>310</v>
      </c>
      <c r="E128" s="115" t="s">
        <v>311</v>
      </c>
      <c r="F128" s="160"/>
      <c r="G128" s="117"/>
      <c r="H128" s="197" t="s">
        <v>303</v>
      </c>
      <c r="I128" s="150">
        <v>43146</v>
      </c>
      <c r="J128" s="159"/>
      <c r="K128" s="193" t="s">
        <v>300</v>
      </c>
      <c r="L128" s="161"/>
      <c r="M128" s="161"/>
      <c r="N128" s="197" t="s">
        <v>303</v>
      </c>
      <c r="Q128" s="151"/>
    </row>
    <row r="129" spans="1:18" ht="35.5" customHeight="1" x14ac:dyDescent="0.25">
      <c r="A129" s="12"/>
      <c r="B129" s="185" t="s">
        <v>204</v>
      </c>
      <c r="C129" s="40" t="s">
        <v>46</v>
      </c>
      <c r="D129" s="19" t="s">
        <v>312</v>
      </c>
      <c r="E129" s="115" t="s">
        <v>313</v>
      </c>
      <c r="F129" s="160"/>
      <c r="G129" s="117"/>
      <c r="H129" s="197" t="s">
        <v>303</v>
      </c>
      <c r="I129" s="150">
        <v>43146</v>
      </c>
      <c r="J129" s="159"/>
      <c r="K129" s="193" t="s">
        <v>300</v>
      </c>
      <c r="L129" s="161"/>
      <c r="M129" s="161"/>
      <c r="N129" s="197" t="s">
        <v>303</v>
      </c>
      <c r="Q129" s="151"/>
    </row>
    <row r="130" spans="1:18" ht="35.5" customHeight="1" x14ac:dyDescent="0.25">
      <c r="A130" s="12"/>
      <c r="B130" s="185" t="s">
        <v>204</v>
      </c>
      <c r="C130" s="40" t="s">
        <v>46</v>
      </c>
      <c r="D130" s="19" t="s">
        <v>314</v>
      </c>
      <c r="E130" s="115" t="s">
        <v>315</v>
      </c>
      <c r="F130" s="160"/>
      <c r="G130" s="117"/>
      <c r="H130" s="197" t="s">
        <v>303</v>
      </c>
      <c r="I130" s="150">
        <v>43146</v>
      </c>
      <c r="J130" s="159"/>
      <c r="K130" s="193" t="s">
        <v>300</v>
      </c>
      <c r="L130" s="161"/>
      <c r="M130" s="161"/>
      <c r="N130" s="197" t="s">
        <v>303</v>
      </c>
      <c r="Q130" s="151"/>
    </row>
    <row r="131" spans="1:18" x14ac:dyDescent="0.25">
      <c r="A131" s="12"/>
      <c r="B131" s="328" t="s">
        <v>110</v>
      </c>
      <c r="C131" s="329"/>
      <c r="D131" s="82"/>
      <c r="E131" s="82"/>
      <c r="F131" s="83"/>
      <c r="G131" s="83"/>
      <c r="H131" s="85">
        <f>SUM(H101:H123)</f>
        <v>13936502.739999998</v>
      </c>
      <c r="I131" s="84"/>
      <c r="J131" s="84"/>
      <c r="K131" s="84"/>
      <c r="L131" s="84"/>
      <c r="M131" s="84"/>
      <c r="N131" s="85">
        <f>SUM(N101:N104)</f>
        <v>-33741411.420000002</v>
      </c>
      <c r="O131" s="85">
        <f>SUM(O101:O104)</f>
        <v>0</v>
      </c>
      <c r="P131" s="85">
        <f>SUM(P101:P104)</f>
        <v>0</v>
      </c>
    </row>
    <row r="132" spans="1:18" x14ac:dyDescent="0.25">
      <c r="A132" s="89"/>
    </row>
    <row r="133" spans="1:18" ht="14.95" customHeight="1" x14ac:dyDescent="0.25">
      <c r="A133" s="89"/>
      <c r="B133" s="317" t="s">
        <v>156</v>
      </c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  <c r="M133" s="317"/>
    </row>
    <row r="134" spans="1:18" x14ac:dyDescent="0.25">
      <c r="A134" s="89"/>
      <c r="B134" s="87"/>
      <c r="C134" s="90"/>
      <c r="D134" s="90"/>
      <c r="E134" s="90"/>
      <c r="F134" s="90"/>
      <c r="G134" s="90"/>
      <c r="H134" s="90"/>
    </row>
    <row r="135" spans="1:18" ht="44.15" x14ac:dyDescent="0.25">
      <c r="A135" s="89">
        <v>105</v>
      </c>
      <c r="B135" s="91" t="s">
        <v>157</v>
      </c>
      <c r="C135" s="3" t="s">
        <v>46</v>
      </c>
      <c r="D135" s="10"/>
      <c r="E135" s="10"/>
      <c r="F135" s="88">
        <v>1790</v>
      </c>
      <c r="G135" s="14">
        <f t="shared" ref="G135" si="7">F135</f>
        <v>1790</v>
      </c>
      <c r="H135" s="12"/>
      <c r="I135" s="12">
        <v>2015</v>
      </c>
      <c r="J135" s="10"/>
      <c r="K135" s="10"/>
      <c r="L135" s="10"/>
      <c r="M135" s="10"/>
    </row>
    <row r="136" spans="1:18" ht="34.65" customHeight="1" x14ac:dyDescent="0.25">
      <c r="A136" s="89">
        <v>106</v>
      </c>
      <c r="B136" s="92" t="s">
        <v>158</v>
      </c>
      <c r="C136" s="3" t="s">
        <v>46</v>
      </c>
      <c r="D136" s="10"/>
      <c r="E136" s="10"/>
      <c r="F136" s="88">
        <v>999</v>
      </c>
      <c r="G136" s="14">
        <v>999</v>
      </c>
      <c r="H136" s="12"/>
      <c r="I136" s="166">
        <v>43087</v>
      </c>
      <c r="J136" s="10"/>
      <c r="K136" s="167" t="s">
        <v>289</v>
      </c>
      <c r="L136" s="10"/>
      <c r="M136" s="10"/>
      <c r="Q136" s="195"/>
      <c r="R136" s="196"/>
    </row>
    <row r="137" spans="1:18" ht="33.450000000000003" customHeight="1" x14ac:dyDescent="0.25">
      <c r="A137" s="89">
        <v>107</v>
      </c>
      <c r="B137" s="92" t="s">
        <v>159</v>
      </c>
      <c r="C137" s="3" t="s">
        <v>46</v>
      </c>
      <c r="D137" s="10"/>
      <c r="E137" s="10"/>
      <c r="F137" s="88">
        <v>999</v>
      </c>
      <c r="G137" s="14">
        <v>999</v>
      </c>
      <c r="H137" s="12"/>
      <c r="I137" s="166">
        <v>43087</v>
      </c>
      <c r="J137" s="10"/>
      <c r="K137" s="167" t="s">
        <v>289</v>
      </c>
      <c r="L137" s="10"/>
      <c r="M137" s="10"/>
      <c r="Q137" s="195"/>
      <c r="R137" s="196"/>
    </row>
    <row r="140" spans="1:18" x14ac:dyDescent="0.25">
      <c r="B140" s="155" t="s">
        <v>129</v>
      </c>
      <c r="C140" s="156"/>
      <c r="D140" s="156"/>
      <c r="E140" s="156"/>
      <c r="F140" s="156"/>
      <c r="G140" s="156"/>
    </row>
    <row r="141" spans="1:18" x14ac:dyDescent="0.25">
      <c r="B141" s="155" t="s">
        <v>130</v>
      </c>
      <c r="C141" s="156"/>
      <c r="D141" s="156"/>
      <c r="E141" s="156"/>
      <c r="F141" s="156"/>
      <c r="G141" s="156"/>
    </row>
    <row r="142" spans="1:18" x14ac:dyDescent="0.25">
      <c r="B142" s="155"/>
      <c r="C142" s="156"/>
      <c r="D142" s="156"/>
      <c r="E142" s="156"/>
      <c r="F142" s="156"/>
      <c r="G142" s="156"/>
    </row>
    <row r="143" spans="1:18" x14ac:dyDescent="0.25">
      <c r="B143" s="155" t="s">
        <v>131</v>
      </c>
      <c r="C143" s="156"/>
      <c r="D143" s="156"/>
      <c r="E143" s="156"/>
      <c r="F143" s="156"/>
      <c r="G143" s="156"/>
    </row>
  </sheetData>
  <mergeCells count="39">
    <mergeCell ref="B9:B11"/>
    <mergeCell ref="E9:E11"/>
    <mergeCell ref="F9:F11"/>
    <mergeCell ref="G9:G11"/>
    <mergeCell ref="I9:I11"/>
    <mergeCell ref="A2:A3"/>
    <mergeCell ref="B2:M2"/>
    <mergeCell ref="N2:P2"/>
    <mergeCell ref="B5:M5"/>
    <mergeCell ref="B6:M6"/>
    <mergeCell ref="B14:B16"/>
    <mergeCell ref="E14:E16"/>
    <mergeCell ref="F14:F16"/>
    <mergeCell ref="G14:G16"/>
    <mergeCell ref="I14:I16"/>
    <mergeCell ref="B12:B13"/>
    <mergeCell ref="E12:E13"/>
    <mergeCell ref="F12:F13"/>
    <mergeCell ref="G12:G13"/>
    <mergeCell ref="I12:I13"/>
    <mergeCell ref="B83:C83"/>
    <mergeCell ref="B17:B18"/>
    <mergeCell ref="E17:E18"/>
    <mergeCell ref="F17:F18"/>
    <mergeCell ref="G17:G18"/>
    <mergeCell ref="B19:C19"/>
    <mergeCell ref="B20:M20"/>
    <mergeCell ref="B28:C28"/>
    <mergeCell ref="C69:C76"/>
    <mergeCell ref="I69:I76"/>
    <mergeCell ref="K69:K76"/>
    <mergeCell ref="B78:C78"/>
    <mergeCell ref="B133:M133"/>
    <mergeCell ref="B90:C90"/>
    <mergeCell ref="B96:C96"/>
    <mergeCell ref="B97:C97"/>
    <mergeCell ref="B98:C98"/>
    <mergeCell ref="B99:C99"/>
    <mergeCell ref="B131:C131"/>
  </mergeCells>
  <pageMargins left="0.19685039370078741" right="0.23622047244094491" top="0.19685039370078741" bottom="0.31496062992125984" header="0" footer="0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tabSelected="1" workbookViewId="0">
      <pane ySplit="7" topLeftCell="A203" activePane="bottomLeft" state="frozen"/>
      <selection pane="bottomLeft" activeCell="O195" sqref="O195"/>
    </sheetView>
  </sheetViews>
  <sheetFormatPr defaultColWidth="9.125" defaultRowHeight="14.3" x14ac:dyDescent="0.25"/>
  <cols>
    <col min="1" max="1" width="3.375" style="2" customWidth="1"/>
    <col min="2" max="2" width="19.75" style="2" customWidth="1"/>
    <col min="3" max="3" width="22.125" style="2" customWidth="1"/>
    <col min="4" max="4" width="13.25" style="2" customWidth="1"/>
    <col min="5" max="5" width="11.375" style="2" customWidth="1"/>
    <col min="6" max="6" width="11.25" style="2" customWidth="1"/>
    <col min="7" max="7" width="11.625" style="2" customWidth="1"/>
    <col min="8" max="8" width="10.875" style="2" customWidth="1"/>
    <col min="9" max="9" width="4.375" style="2" customWidth="1"/>
    <col min="10" max="10" width="2.875" style="2" customWidth="1"/>
    <col min="11" max="11" width="15.625" style="2" customWidth="1"/>
    <col min="12" max="12" width="7.375" style="2" customWidth="1"/>
    <col min="13" max="13" width="8.75" style="2" customWidth="1"/>
    <col min="14" max="14" width="11.125" style="2" customWidth="1"/>
    <col min="15" max="15" width="10" style="2" customWidth="1"/>
    <col min="16" max="16" width="10.375" style="2" customWidth="1"/>
    <col min="17" max="16384" width="9.125" style="2"/>
  </cols>
  <sheetData>
    <row r="1" spans="1:13" ht="36" customHeight="1" x14ac:dyDescent="0.25">
      <c r="A1" s="367" t="s">
        <v>290</v>
      </c>
      <c r="B1" s="344" t="s">
        <v>525</v>
      </c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6"/>
    </row>
    <row r="2" spans="1:13" ht="197" customHeight="1" x14ac:dyDescent="0.25">
      <c r="A2" s="367"/>
      <c r="B2" s="1" t="s">
        <v>11</v>
      </c>
      <c r="C2" s="1" t="s">
        <v>10</v>
      </c>
      <c r="D2" s="1" t="s">
        <v>9</v>
      </c>
      <c r="E2" s="1" t="s">
        <v>8</v>
      </c>
      <c r="F2" s="1" t="s">
        <v>7</v>
      </c>
      <c r="G2" s="1" t="s">
        <v>6</v>
      </c>
      <c r="H2" s="1" t="s">
        <v>112</v>
      </c>
      <c r="I2" s="1" t="s">
        <v>5</v>
      </c>
      <c r="J2" s="1" t="s">
        <v>4</v>
      </c>
      <c r="K2" s="1" t="s">
        <v>3</v>
      </c>
      <c r="L2" s="1" t="s">
        <v>2</v>
      </c>
      <c r="M2" s="209" t="s">
        <v>1</v>
      </c>
    </row>
    <row r="3" spans="1:13" ht="9.6999999999999993" customHeight="1" x14ac:dyDescent="0.25">
      <c r="A3" s="10"/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210">
        <v>12</v>
      </c>
    </row>
    <row r="4" spans="1:13" ht="14.95" customHeight="1" x14ac:dyDescent="0.25">
      <c r="A4" s="10"/>
      <c r="B4" s="323" t="s">
        <v>466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</row>
    <row r="5" spans="1:13" ht="13.75" customHeight="1" x14ac:dyDescent="0.25">
      <c r="A5" s="10"/>
      <c r="B5" s="373" t="s">
        <v>106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</row>
    <row r="6" spans="1:13" ht="14.95" customHeight="1" x14ac:dyDescent="0.25">
      <c r="A6" s="10"/>
      <c r="B6" s="369" t="s">
        <v>13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</row>
    <row r="7" spans="1:13" ht="28.55" customHeight="1" x14ac:dyDescent="0.25">
      <c r="A7" s="89">
        <v>1</v>
      </c>
      <c r="B7" s="7" t="s">
        <v>526</v>
      </c>
      <c r="C7" s="237" t="s">
        <v>546</v>
      </c>
      <c r="D7" s="19" t="s">
        <v>100</v>
      </c>
      <c r="E7" s="229" t="s">
        <v>83</v>
      </c>
      <c r="F7" s="21">
        <v>523302</v>
      </c>
      <c r="G7" s="21">
        <v>0</v>
      </c>
      <c r="H7" s="206"/>
      <c r="I7" s="24">
        <v>1976</v>
      </c>
      <c r="J7" s="3"/>
      <c r="K7" s="246" t="s">
        <v>316</v>
      </c>
      <c r="L7" s="3"/>
      <c r="M7" s="3"/>
    </row>
    <row r="8" spans="1:13" ht="37.4" x14ac:dyDescent="0.25">
      <c r="A8" s="12">
        <v>2</v>
      </c>
      <c r="B8" s="7" t="s">
        <v>527</v>
      </c>
      <c r="C8" s="238" t="s">
        <v>547</v>
      </c>
      <c r="D8" s="19" t="s">
        <v>101</v>
      </c>
      <c r="E8" s="229" t="s">
        <v>83</v>
      </c>
      <c r="F8" s="21">
        <v>666430</v>
      </c>
      <c r="G8" s="21">
        <v>0</v>
      </c>
      <c r="H8" s="206"/>
      <c r="I8" s="24">
        <v>1978</v>
      </c>
      <c r="J8" s="3"/>
      <c r="K8" s="246" t="s">
        <v>316</v>
      </c>
      <c r="L8" s="3"/>
      <c r="M8" s="3"/>
    </row>
    <row r="9" spans="1:13" ht="37.4" x14ac:dyDescent="0.25">
      <c r="A9" s="187">
        <v>3</v>
      </c>
      <c r="B9" s="198" t="s">
        <v>528</v>
      </c>
      <c r="C9" s="238" t="s">
        <v>548</v>
      </c>
      <c r="D9" s="19" t="s">
        <v>92</v>
      </c>
      <c r="E9" s="198" t="s">
        <v>83</v>
      </c>
      <c r="F9" s="208">
        <v>881457</v>
      </c>
      <c r="G9" s="21">
        <v>0</v>
      </c>
      <c r="H9" s="206"/>
      <c r="I9" s="232">
        <v>1979</v>
      </c>
      <c r="J9" s="3"/>
      <c r="K9" s="246" t="s">
        <v>316</v>
      </c>
      <c r="L9" s="3"/>
      <c r="M9" s="3"/>
    </row>
    <row r="10" spans="1:13" ht="30.6" customHeight="1" x14ac:dyDescent="0.25">
      <c r="A10" s="187">
        <v>4</v>
      </c>
      <c r="B10" s="198" t="s">
        <v>529</v>
      </c>
      <c r="C10" s="238" t="s">
        <v>549</v>
      </c>
      <c r="D10" s="19" t="s">
        <v>93</v>
      </c>
      <c r="E10" s="229" t="s">
        <v>83</v>
      </c>
      <c r="F10" s="208">
        <v>684647</v>
      </c>
      <c r="G10" s="21">
        <v>0</v>
      </c>
      <c r="H10" s="206"/>
      <c r="I10" s="232">
        <v>1979</v>
      </c>
      <c r="J10" s="3"/>
      <c r="K10" s="246" t="s">
        <v>316</v>
      </c>
      <c r="L10" s="3"/>
      <c r="M10" s="3"/>
    </row>
    <row r="11" spans="1:13" ht="29.9" customHeight="1" x14ac:dyDescent="0.25">
      <c r="A11" s="187">
        <v>5</v>
      </c>
      <c r="B11" s="198" t="s">
        <v>530</v>
      </c>
      <c r="C11" s="238" t="s">
        <v>550</v>
      </c>
      <c r="D11" s="19" t="s">
        <v>94</v>
      </c>
      <c r="E11" s="229" t="s">
        <v>83</v>
      </c>
      <c r="F11" s="208">
        <v>688738</v>
      </c>
      <c r="G11" s="21">
        <v>0</v>
      </c>
      <c r="H11" s="206"/>
      <c r="I11" s="232">
        <v>1979</v>
      </c>
      <c r="J11" s="3"/>
      <c r="K11" s="246" t="s">
        <v>316</v>
      </c>
      <c r="L11" s="3"/>
      <c r="M11" s="3"/>
    </row>
    <row r="12" spans="1:13" ht="30.1" customHeight="1" x14ac:dyDescent="0.25">
      <c r="A12" s="187">
        <v>6</v>
      </c>
      <c r="B12" s="198" t="s">
        <v>531</v>
      </c>
      <c r="C12" s="238" t="s">
        <v>551</v>
      </c>
      <c r="D12" s="19" t="s">
        <v>95</v>
      </c>
      <c r="E12" s="229" t="s">
        <v>83</v>
      </c>
      <c r="F12" s="208">
        <v>680929</v>
      </c>
      <c r="G12" s="21">
        <v>0</v>
      </c>
      <c r="H12" s="206"/>
      <c r="I12" s="232">
        <v>1977</v>
      </c>
      <c r="J12" s="3"/>
      <c r="K12" s="246" t="s">
        <v>316</v>
      </c>
      <c r="L12" s="3"/>
      <c r="M12" s="3"/>
    </row>
    <row r="13" spans="1:13" ht="29.25" customHeight="1" x14ac:dyDescent="0.25">
      <c r="A13" s="187">
        <v>7</v>
      </c>
      <c r="B13" s="198" t="s">
        <v>532</v>
      </c>
      <c r="C13" s="238" t="s">
        <v>552</v>
      </c>
      <c r="D13" s="19" t="s">
        <v>96</v>
      </c>
      <c r="E13" s="229" t="s">
        <v>83</v>
      </c>
      <c r="F13" s="208">
        <v>645406</v>
      </c>
      <c r="G13" s="21">
        <v>0</v>
      </c>
      <c r="H13" s="206"/>
      <c r="I13" s="232">
        <v>1977</v>
      </c>
      <c r="J13" s="3"/>
      <c r="K13" s="246" t="s">
        <v>316</v>
      </c>
      <c r="L13" s="3"/>
      <c r="M13" s="3"/>
    </row>
    <row r="14" spans="1:13" ht="29.25" customHeight="1" x14ac:dyDescent="0.25">
      <c r="A14" s="12">
        <v>8</v>
      </c>
      <c r="B14" s="198" t="s">
        <v>533</v>
      </c>
      <c r="C14" s="238" t="s">
        <v>553</v>
      </c>
      <c r="D14" s="19" t="s">
        <v>97</v>
      </c>
      <c r="E14" s="229" t="s">
        <v>83</v>
      </c>
      <c r="F14" s="208">
        <v>919536</v>
      </c>
      <c r="G14" s="21">
        <v>0</v>
      </c>
      <c r="H14" s="206"/>
      <c r="I14" s="232">
        <v>1989</v>
      </c>
      <c r="J14" s="3"/>
      <c r="K14" s="246" t="s">
        <v>316</v>
      </c>
      <c r="L14" s="3"/>
      <c r="M14" s="3"/>
    </row>
    <row r="15" spans="1:13" ht="30.6" customHeight="1" x14ac:dyDescent="0.25">
      <c r="A15" s="12">
        <v>9</v>
      </c>
      <c r="B15" s="198" t="s">
        <v>534</v>
      </c>
      <c r="C15" s="238" t="s">
        <v>554</v>
      </c>
      <c r="D15" s="19" t="s">
        <v>98</v>
      </c>
      <c r="E15" s="229" t="s">
        <v>83</v>
      </c>
      <c r="F15" s="208">
        <v>1024992</v>
      </c>
      <c r="G15" s="21">
        <v>0</v>
      </c>
      <c r="H15" s="206"/>
      <c r="I15" s="232">
        <v>1989</v>
      </c>
      <c r="J15" s="3"/>
      <c r="K15" s="246" t="s">
        <v>316</v>
      </c>
      <c r="L15" s="3"/>
      <c r="M15" s="3"/>
    </row>
    <row r="16" spans="1:13" ht="30.1" customHeight="1" x14ac:dyDescent="0.25">
      <c r="A16" s="12">
        <v>10</v>
      </c>
      <c r="B16" s="198" t="s">
        <v>535</v>
      </c>
      <c r="C16" s="238" t="s">
        <v>555</v>
      </c>
      <c r="D16" s="19" t="s">
        <v>99</v>
      </c>
      <c r="E16" s="229" t="s">
        <v>83</v>
      </c>
      <c r="F16" s="208">
        <v>909255</v>
      </c>
      <c r="G16" s="21">
        <v>0</v>
      </c>
      <c r="H16" s="206"/>
      <c r="I16" s="232">
        <v>1989</v>
      </c>
      <c r="J16" s="3"/>
      <c r="K16" s="246" t="s">
        <v>316</v>
      </c>
      <c r="L16" s="3"/>
      <c r="M16" s="3"/>
    </row>
    <row r="17" spans="1:13" ht="37.549999999999997" customHeight="1" x14ac:dyDescent="0.25">
      <c r="A17" s="12">
        <v>11</v>
      </c>
      <c r="B17" s="232" t="s">
        <v>536</v>
      </c>
      <c r="C17" s="239" t="s">
        <v>617</v>
      </c>
      <c r="D17" s="19" t="s">
        <v>104</v>
      </c>
      <c r="E17" s="230" t="s">
        <v>430</v>
      </c>
      <c r="F17" s="208">
        <v>515725</v>
      </c>
      <c r="G17" s="21">
        <v>0</v>
      </c>
      <c r="H17" s="206"/>
      <c r="I17" s="205">
        <v>2018</v>
      </c>
      <c r="J17" s="132"/>
      <c r="K17" s="246" t="s">
        <v>316</v>
      </c>
      <c r="L17" s="3"/>
      <c r="M17" s="3"/>
    </row>
    <row r="18" spans="1:13" ht="39.75" customHeight="1" x14ac:dyDescent="0.25">
      <c r="A18" s="12">
        <v>12</v>
      </c>
      <c r="B18" s="232" t="s">
        <v>537</v>
      </c>
      <c r="C18" s="239" t="s">
        <v>618</v>
      </c>
      <c r="D18" s="19" t="s">
        <v>105</v>
      </c>
      <c r="E18" s="230" t="s">
        <v>429</v>
      </c>
      <c r="F18" s="208">
        <v>369982</v>
      </c>
      <c r="G18" s="21">
        <v>0</v>
      </c>
      <c r="H18" s="206"/>
      <c r="I18" s="205">
        <v>2018</v>
      </c>
      <c r="J18" s="132"/>
      <c r="K18" s="246" t="s">
        <v>316</v>
      </c>
      <c r="L18" s="3"/>
      <c r="M18" s="3"/>
    </row>
    <row r="19" spans="1:13" ht="32.299999999999997" customHeight="1" x14ac:dyDescent="0.25">
      <c r="A19" s="12"/>
      <c r="B19" s="232" t="s">
        <v>538</v>
      </c>
      <c r="C19" s="240" t="s">
        <v>556</v>
      </c>
      <c r="D19" s="242" t="s">
        <v>425</v>
      </c>
      <c r="E19" s="314">
        <v>40.4</v>
      </c>
      <c r="F19" s="243">
        <v>414693</v>
      </c>
      <c r="G19" s="243">
        <v>0</v>
      </c>
      <c r="H19" s="244"/>
      <c r="I19" s="242">
        <v>2018</v>
      </c>
      <c r="J19" s="245"/>
      <c r="K19" s="247" t="s">
        <v>426</v>
      </c>
      <c r="L19" s="3"/>
      <c r="M19" s="3"/>
    </row>
    <row r="20" spans="1:13" ht="34.5" customHeight="1" x14ac:dyDescent="0.25">
      <c r="A20" s="12"/>
      <c r="B20" s="232" t="s">
        <v>539</v>
      </c>
      <c r="C20" s="240" t="s">
        <v>557</v>
      </c>
      <c r="D20" s="242" t="s">
        <v>427</v>
      </c>
      <c r="E20" s="314">
        <v>53.7</v>
      </c>
      <c r="F20" s="243">
        <v>524724</v>
      </c>
      <c r="G20" s="243">
        <v>0</v>
      </c>
      <c r="H20" s="244"/>
      <c r="I20" s="242">
        <v>2018</v>
      </c>
      <c r="J20" s="245"/>
      <c r="K20" s="247" t="s">
        <v>426</v>
      </c>
      <c r="L20" s="3"/>
      <c r="M20" s="3"/>
    </row>
    <row r="21" spans="1:13" ht="35.35" customHeight="1" x14ac:dyDescent="0.25">
      <c r="A21" s="12"/>
      <c r="B21" s="232" t="s">
        <v>540</v>
      </c>
      <c r="C21" s="240" t="s">
        <v>558</v>
      </c>
      <c r="D21" s="242" t="s">
        <v>428</v>
      </c>
      <c r="E21" s="314">
        <v>52.7</v>
      </c>
      <c r="F21" s="243">
        <v>514953</v>
      </c>
      <c r="G21" s="243">
        <v>0</v>
      </c>
      <c r="H21" s="244"/>
      <c r="I21" s="242">
        <v>2018</v>
      </c>
      <c r="J21" s="245"/>
      <c r="K21" s="247" t="s">
        <v>426</v>
      </c>
      <c r="L21" s="3"/>
      <c r="M21" s="3"/>
    </row>
    <row r="22" spans="1:13" ht="17.5" customHeight="1" x14ac:dyDescent="0.25">
      <c r="A22" s="12"/>
      <c r="B22" s="368" t="s">
        <v>91</v>
      </c>
      <c r="C22" s="368"/>
      <c r="D22" s="45"/>
      <c r="E22" s="45"/>
      <c r="F22" s="46">
        <f>SUM(F7:F21)</f>
        <v>9964769</v>
      </c>
      <c r="G22" s="46">
        <f t="shared" ref="G22" si="0">SUM(G7:G21)</f>
        <v>0</v>
      </c>
      <c r="H22" s="46">
        <f>SUM(H7:H21)</f>
        <v>0</v>
      </c>
      <c r="I22" s="45"/>
      <c r="J22" s="45"/>
      <c r="K22" s="45"/>
      <c r="L22" s="45"/>
      <c r="M22" s="45"/>
    </row>
    <row r="23" spans="1:13" x14ac:dyDescent="0.25">
      <c r="A23" s="12"/>
      <c r="B23" s="369" t="s">
        <v>0</v>
      </c>
      <c r="C23" s="369"/>
      <c r="D23" s="369"/>
      <c r="E23" s="369"/>
      <c r="F23" s="369"/>
      <c r="G23" s="369"/>
      <c r="H23" s="369"/>
      <c r="I23" s="369"/>
      <c r="J23" s="369"/>
      <c r="K23" s="369"/>
      <c r="L23" s="369"/>
      <c r="M23" s="369"/>
    </row>
    <row r="24" spans="1:13" ht="32.299999999999997" customHeight="1" x14ac:dyDescent="0.25">
      <c r="A24" s="12">
        <v>13</v>
      </c>
      <c r="B24" s="212" t="s">
        <v>72</v>
      </c>
      <c r="C24" s="215" t="s">
        <v>542</v>
      </c>
      <c r="D24" s="10"/>
      <c r="E24" s="3" t="s">
        <v>90</v>
      </c>
      <c r="F24" s="14">
        <v>155481</v>
      </c>
      <c r="G24" s="14">
        <f t="shared" ref="G24:G32" si="1">F24</f>
        <v>155481</v>
      </c>
      <c r="H24" s="10"/>
      <c r="I24" s="25">
        <v>1972</v>
      </c>
      <c r="J24" s="10"/>
      <c r="K24" s="248"/>
      <c r="L24" s="10"/>
      <c r="M24" s="10"/>
    </row>
    <row r="25" spans="1:13" ht="30.1" customHeight="1" x14ac:dyDescent="0.25">
      <c r="A25" s="12">
        <v>14</v>
      </c>
      <c r="B25" s="212" t="s">
        <v>73</v>
      </c>
      <c r="C25" s="215" t="s">
        <v>542</v>
      </c>
      <c r="D25" s="10"/>
      <c r="E25" s="3" t="s">
        <v>85</v>
      </c>
      <c r="F25" s="14">
        <v>171235</v>
      </c>
      <c r="G25" s="14">
        <f t="shared" si="1"/>
        <v>171235</v>
      </c>
      <c r="H25" s="10"/>
      <c r="I25" s="25">
        <v>1986</v>
      </c>
      <c r="J25" s="10"/>
      <c r="K25" s="248"/>
      <c r="L25" s="10"/>
      <c r="M25" s="10"/>
    </row>
    <row r="26" spans="1:13" ht="29.25" customHeight="1" x14ac:dyDescent="0.25">
      <c r="A26" s="12">
        <v>15</v>
      </c>
      <c r="B26" s="213" t="s">
        <v>74</v>
      </c>
      <c r="C26" s="215" t="s">
        <v>46</v>
      </c>
      <c r="D26" s="19" t="s">
        <v>515</v>
      </c>
      <c r="E26" s="3" t="s">
        <v>85</v>
      </c>
      <c r="F26" s="225">
        <f>171235-93380.77</f>
        <v>77854.23</v>
      </c>
      <c r="G26" s="225">
        <f t="shared" si="1"/>
        <v>77854.23</v>
      </c>
      <c r="H26" s="207"/>
      <c r="I26" s="25">
        <v>1986</v>
      </c>
      <c r="J26" s="10"/>
      <c r="K26" s="247" t="s">
        <v>516</v>
      </c>
      <c r="L26" s="10"/>
      <c r="M26" s="10"/>
    </row>
    <row r="27" spans="1:13" ht="30.1" customHeight="1" x14ac:dyDescent="0.25">
      <c r="A27" s="12">
        <v>16</v>
      </c>
      <c r="B27" s="213" t="s">
        <v>76</v>
      </c>
      <c r="C27" s="215" t="s">
        <v>541</v>
      </c>
      <c r="D27" s="10"/>
      <c r="E27" s="3" t="s">
        <v>85</v>
      </c>
      <c r="F27" s="225">
        <v>716163</v>
      </c>
      <c r="G27" s="225">
        <f t="shared" si="1"/>
        <v>716163</v>
      </c>
      <c r="H27" s="10"/>
      <c r="I27" s="25">
        <v>1984</v>
      </c>
      <c r="J27" s="10"/>
      <c r="K27" s="248"/>
      <c r="L27" s="10"/>
      <c r="M27" s="10"/>
    </row>
    <row r="28" spans="1:13" ht="28.55" customHeight="1" x14ac:dyDescent="0.25">
      <c r="A28" s="12">
        <v>17</v>
      </c>
      <c r="B28" s="213" t="s">
        <v>77</v>
      </c>
      <c r="C28" s="215" t="s">
        <v>58</v>
      </c>
      <c r="D28" s="10"/>
      <c r="E28" s="3" t="s">
        <v>85</v>
      </c>
      <c r="F28" s="225">
        <v>238000</v>
      </c>
      <c r="G28" s="225">
        <f t="shared" si="1"/>
        <v>238000</v>
      </c>
      <c r="H28" s="10"/>
      <c r="I28" s="25">
        <v>1962</v>
      </c>
      <c r="J28" s="10"/>
      <c r="K28" s="315" t="s">
        <v>87</v>
      </c>
      <c r="L28" s="10"/>
      <c r="M28" s="10"/>
    </row>
    <row r="29" spans="1:13" ht="29.25" customHeight="1" x14ac:dyDescent="0.25">
      <c r="A29" s="12">
        <v>18</v>
      </c>
      <c r="B29" s="213" t="s">
        <v>78</v>
      </c>
      <c r="C29" s="215" t="s">
        <v>60</v>
      </c>
      <c r="D29" s="10"/>
      <c r="E29" s="3" t="s">
        <v>85</v>
      </c>
      <c r="F29" s="225">
        <v>719618</v>
      </c>
      <c r="G29" s="225">
        <f t="shared" si="1"/>
        <v>719618</v>
      </c>
      <c r="H29" s="10"/>
      <c r="I29" s="25">
        <v>1972</v>
      </c>
      <c r="J29" s="10"/>
      <c r="K29" s="315" t="s">
        <v>87</v>
      </c>
      <c r="L29" s="10"/>
      <c r="M29" s="10"/>
    </row>
    <row r="30" spans="1:13" ht="33.799999999999997" customHeight="1" x14ac:dyDescent="0.25">
      <c r="A30" s="12"/>
      <c r="B30" s="16" t="s">
        <v>517</v>
      </c>
      <c r="C30" s="239" t="s">
        <v>49</v>
      </c>
      <c r="D30" s="242" t="s">
        <v>260</v>
      </c>
      <c r="E30" s="233" t="s">
        <v>85</v>
      </c>
      <c r="F30" s="225">
        <v>513253.19</v>
      </c>
      <c r="G30" s="225">
        <f t="shared" si="1"/>
        <v>513253.19</v>
      </c>
      <c r="H30" s="245"/>
      <c r="I30" s="314">
        <v>2017</v>
      </c>
      <c r="J30" s="245"/>
      <c r="K30" s="247" t="s">
        <v>262</v>
      </c>
      <c r="L30" s="10"/>
      <c r="M30" s="10"/>
    </row>
    <row r="31" spans="1:13" ht="43.5" customHeight="1" x14ac:dyDescent="0.25">
      <c r="A31" s="12">
        <v>19</v>
      </c>
      <c r="B31" s="16" t="s">
        <v>479</v>
      </c>
      <c r="C31" s="239" t="s">
        <v>233</v>
      </c>
      <c r="D31" s="242" t="s">
        <v>477</v>
      </c>
      <c r="E31" s="233" t="s">
        <v>85</v>
      </c>
      <c r="F31" s="225">
        <v>246881.67</v>
      </c>
      <c r="G31" s="225">
        <f t="shared" si="1"/>
        <v>246881.67</v>
      </c>
      <c r="H31" s="245"/>
      <c r="I31" s="314">
        <v>2018</v>
      </c>
      <c r="J31" s="245"/>
      <c r="K31" s="257" t="s">
        <v>478</v>
      </c>
      <c r="L31" s="10"/>
      <c r="M31" s="10"/>
    </row>
    <row r="32" spans="1:13" ht="45" customHeight="1" x14ac:dyDescent="0.25">
      <c r="A32" s="12"/>
      <c r="B32" s="16" t="s">
        <v>502</v>
      </c>
      <c r="C32" s="239" t="s">
        <v>233</v>
      </c>
      <c r="D32" s="242" t="s">
        <v>480</v>
      </c>
      <c r="E32" s="233" t="s">
        <v>85</v>
      </c>
      <c r="F32" s="225">
        <v>410587.28</v>
      </c>
      <c r="G32" s="225">
        <f t="shared" si="1"/>
        <v>410587.28</v>
      </c>
      <c r="H32" s="245"/>
      <c r="I32" s="314">
        <v>2018</v>
      </c>
      <c r="J32" s="245"/>
      <c r="K32" s="257" t="s">
        <v>478</v>
      </c>
      <c r="L32" s="10"/>
      <c r="M32" s="10"/>
    </row>
    <row r="33" spans="1:13" ht="12.25" customHeight="1" x14ac:dyDescent="0.25">
      <c r="A33" s="12"/>
      <c r="B33" s="368" t="s">
        <v>86</v>
      </c>
      <c r="C33" s="368"/>
      <c r="D33" s="47"/>
      <c r="E33" s="47"/>
      <c r="F33" s="48">
        <f>SUM(F24:F32)</f>
        <v>3249073.37</v>
      </c>
      <c r="G33" s="48">
        <f t="shared" ref="G33" si="2">SUM(G24:G32)</f>
        <v>3249073.37</v>
      </c>
      <c r="H33" s="48">
        <f>SUM(H24:H32)</f>
        <v>0</v>
      </c>
      <c r="I33" s="43"/>
      <c r="J33" s="43"/>
      <c r="K33" s="249"/>
      <c r="L33" s="43"/>
      <c r="M33" s="43"/>
    </row>
    <row r="34" spans="1:13" x14ac:dyDescent="0.25">
      <c r="A34" s="12"/>
      <c r="B34" s="214" t="s">
        <v>28</v>
      </c>
      <c r="C34" s="10"/>
      <c r="D34" s="10"/>
      <c r="E34" s="10"/>
      <c r="F34" s="10"/>
      <c r="G34" s="10"/>
      <c r="H34" s="10"/>
      <c r="I34" s="10"/>
      <c r="J34" s="10"/>
      <c r="K34" s="248"/>
      <c r="L34" s="10"/>
      <c r="M34" s="10"/>
    </row>
    <row r="35" spans="1:13" ht="33.299999999999997" customHeight="1" x14ac:dyDescent="0.25">
      <c r="A35" s="12">
        <v>20</v>
      </c>
      <c r="B35" s="241" t="s">
        <v>32</v>
      </c>
      <c r="C35" s="215" t="s">
        <v>46</v>
      </c>
      <c r="D35" s="10"/>
      <c r="E35" s="10"/>
      <c r="F35" s="14">
        <v>60150</v>
      </c>
      <c r="G35" s="14">
        <f t="shared" ref="G35:G36" si="3">F35</f>
        <v>60150</v>
      </c>
      <c r="H35" s="10"/>
      <c r="I35" s="19">
        <v>2009</v>
      </c>
      <c r="J35" s="10"/>
      <c r="K35" s="248"/>
      <c r="L35" s="10"/>
      <c r="M35" s="10"/>
    </row>
    <row r="36" spans="1:13" ht="32.6" customHeight="1" x14ac:dyDescent="0.25">
      <c r="A36" s="12">
        <v>21</v>
      </c>
      <c r="B36" s="241" t="s">
        <v>33</v>
      </c>
      <c r="C36" s="215" t="s">
        <v>46</v>
      </c>
      <c r="D36" s="10"/>
      <c r="E36" s="10"/>
      <c r="F36" s="14">
        <v>20050</v>
      </c>
      <c r="G36" s="14">
        <f t="shared" si="3"/>
        <v>20050</v>
      </c>
      <c r="H36" s="10"/>
      <c r="I36" s="19">
        <v>2009</v>
      </c>
      <c r="J36" s="10"/>
      <c r="K36" s="248"/>
      <c r="L36" s="10"/>
      <c r="M36" s="10"/>
    </row>
    <row r="37" spans="1:13" ht="30.6" customHeight="1" x14ac:dyDescent="0.25">
      <c r="A37" s="12">
        <v>22</v>
      </c>
      <c r="B37" s="241" t="s">
        <v>34</v>
      </c>
      <c r="C37" s="215" t="s">
        <v>46</v>
      </c>
      <c r="D37" s="10"/>
      <c r="E37" s="10"/>
      <c r="F37" s="14">
        <v>32175</v>
      </c>
      <c r="G37" s="14">
        <f>F37</f>
        <v>32175</v>
      </c>
      <c r="H37" s="10"/>
      <c r="I37" s="25">
        <v>1967</v>
      </c>
      <c r="J37" s="10"/>
      <c r="K37" s="248"/>
      <c r="L37" s="10"/>
      <c r="M37" s="10"/>
    </row>
    <row r="38" spans="1:13" ht="32.299999999999997" customHeight="1" x14ac:dyDescent="0.25">
      <c r="A38" s="12">
        <v>23</v>
      </c>
      <c r="B38" s="241" t="s">
        <v>35</v>
      </c>
      <c r="C38" s="215" t="s">
        <v>46</v>
      </c>
      <c r="D38" s="10"/>
      <c r="E38" s="10"/>
      <c r="F38" s="14">
        <v>10725</v>
      </c>
      <c r="G38" s="14">
        <f t="shared" ref="G38:G44" si="4">F38</f>
        <v>10725</v>
      </c>
      <c r="H38" s="10"/>
      <c r="I38" s="25">
        <v>1967</v>
      </c>
      <c r="J38" s="10"/>
      <c r="K38" s="248"/>
      <c r="L38" s="10"/>
      <c r="M38" s="10"/>
    </row>
    <row r="39" spans="1:13" ht="28.55" customHeight="1" x14ac:dyDescent="0.25">
      <c r="A39" s="12">
        <v>24</v>
      </c>
      <c r="B39" s="241" t="s">
        <v>36</v>
      </c>
      <c r="C39" s="215" t="s">
        <v>46</v>
      </c>
      <c r="D39" s="10"/>
      <c r="E39" s="10"/>
      <c r="F39" s="14">
        <v>32175</v>
      </c>
      <c r="G39" s="14">
        <f t="shared" si="4"/>
        <v>32175</v>
      </c>
      <c r="H39" s="10"/>
      <c r="I39" s="25">
        <v>1967</v>
      </c>
      <c r="J39" s="10"/>
      <c r="K39" s="248"/>
      <c r="L39" s="10"/>
      <c r="M39" s="10"/>
    </row>
    <row r="40" spans="1:13" ht="27.7" customHeight="1" x14ac:dyDescent="0.25">
      <c r="A40" s="12">
        <v>25</v>
      </c>
      <c r="B40" s="241" t="s">
        <v>37</v>
      </c>
      <c r="C40" s="215" t="s">
        <v>46</v>
      </c>
      <c r="D40" s="10"/>
      <c r="E40" s="10"/>
      <c r="F40" s="14">
        <v>10725</v>
      </c>
      <c r="G40" s="14">
        <f t="shared" si="4"/>
        <v>10725</v>
      </c>
      <c r="H40" s="10"/>
      <c r="I40" s="25">
        <v>1967</v>
      </c>
      <c r="J40" s="10"/>
      <c r="K40" s="248"/>
      <c r="L40" s="10"/>
      <c r="M40" s="10"/>
    </row>
    <row r="41" spans="1:13" ht="28.55" customHeight="1" x14ac:dyDescent="0.25">
      <c r="A41" s="12">
        <v>26</v>
      </c>
      <c r="B41" s="241" t="s">
        <v>38</v>
      </c>
      <c r="C41" s="215" t="s">
        <v>46</v>
      </c>
      <c r="D41" s="10"/>
      <c r="E41" s="10"/>
      <c r="F41" s="14">
        <v>57356.62</v>
      </c>
      <c r="G41" s="14">
        <f t="shared" si="4"/>
        <v>57356.62</v>
      </c>
      <c r="H41" s="10"/>
      <c r="I41" s="19">
        <v>1980</v>
      </c>
      <c r="J41" s="10"/>
      <c r="K41" s="248"/>
      <c r="L41" s="10"/>
      <c r="M41" s="10"/>
    </row>
    <row r="42" spans="1:13" ht="29.25" customHeight="1" x14ac:dyDescent="0.25">
      <c r="A42" s="12">
        <v>27</v>
      </c>
      <c r="B42" s="241" t="s">
        <v>39</v>
      </c>
      <c r="C42" s="215" t="s">
        <v>46</v>
      </c>
      <c r="D42" s="19"/>
      <c r="E42" s="10"/>
      <c r="F42" s="14">
        <v>19118.88</v>
      </c>
      <c r="G42" s="14">
        <f t="shared" si="4"/>
        <v>19118.88</v>
      </c>
      <c r="H42" s="10"/>
      <c r="I42" s="19">
        <v>1980</v>
      </c>
      <c r="J42" s="10"/>
      <c r="K42" s="248"/>
      <c r="L42" s="10"/>
      <c r="M42" s="10"/>
    </row>
    <row r="43" spans="1:13" ht="29.25" customHeight="1" x14ac:dyDescent="0.25">
      <c r="A43" s="12">
        <v>28</v>
      </c>
      <c r="B43" s="28" t="s">
        <v>138</v>
      </c>
      <c r="C43" s="215" t="s">
        <v>48</v>
      </c>
      <c r="D43" s="10"/>
      <c r="E43" s="10"/>
      <c r="F43" s="14">
        <v>29031.75</v>
      </c>
      <c r="G43" s="14">
        <f t="shared" si="4"/>
        <v>29031.75</v>
      </c>
      <c r="H43" s="10"/>
      <c r="I43" s="19">
        <v>1988</v>
      </c>
      <c r="J43" s="10"/>
      <c r="K43" s="248"/>
      <c r="L43" s="10"/>
      <c r="M43" s="10"/>
    </row>
    <row r="44" spans="1:13" ht="29.25" customHeight="1" x14ac:dyDescent="0.25">
      <c r="A44" s="12">
        <v>29</v>
      </c>
      <c r="B44" s="28" t="s">
        <v>139</v>
      </c>
      <c r="C44" s="215" t="s">
        <v>48</v>
      </c>
      <c r="D44" s="10"/>
      <c r="E44" s="10"/>
      <c r="F44" s="14">
        <v>9677.25</v>
      </c>
      <c r="G44" s="14">
        <f t="shared" si="4"/>
        <v>9677.25</v>
      </c>
      <c r="H44" s="10"/>
      <c r="I44" s="19">
        <v>1988</v>
      </c>
      <c r="J44" s="10"/>
      <c r="K44" s="248"/>
      <c r="L44" s="10"/>
      <c r="M44" s="10"/>
    </row>
    <row r="45" spans="1:13" ht="38.049999999999997" x14ac:dyDescent="0.25">
      <c r="A45" s="12">
        <v>30</v>
      </c>
      <c r="B45" s="28" t="s">
        <v>42</v>
      </c>
      <c r="C45" s="215" t="s">
        <v>46</v>
      </c>
      <c r="D45" s="10"/>
      <c r="E45" s="10"/>
      <c r="F45" s="14">
        <v>1464827.25</v>
      </c>
      <c r="G45" s="14">
        <v>468744.75</v>
      </c>
      <c r="H45" s="10"/>
      <c r="I45" s="19">
        <v>2006</v>
      </c>
      <c r="J45" s="10"/>
      <c r="K45" s="248"/>
      <c r="L45" s="10"/>
      <c r="M45" s="10"/>
    </row>
    <row r="46" spans="1:13" ht="28.55" customHeight="1" x14ac:dyDescent="0.25">
      <c r="A46" s="12">
        <v>31</v>
      </c>
      <c r="B46" s="6" t="s">
        <v>43</v>
      </c>
      <c r="C46" s="215" t="s">
        <v>46</v>
      </c>
      <c r="D46" s="10"/>
      <c r="E46" s="10"/>
      <c r="F46" s="14">
        <v>488275.75</v>
      </c>
      <c r="G46" s="14">
        <v>156248.25</v>
      </c>
      <c r="H46" s="10"/>
      <c r="I46" s="19">
        <v>2006</v>
      </c>
      <c r="J46" s="10"/>
      <c r="K46" s="248"/>
      <c r="L46" s="10"/>
      <c r="M46" s="10"/>
    </row>
    <row r="47" spans="1:13" ht="31.95" customHeight="1" x14ac:dyDescent="0.25">
      <c r="A47" s="12">
        <v>32</v>
      </c>
      <c r="B47" s="6" t="s">
        <v>44</v>
      </c>
      <c r="C47" s="215" t="s">
        <v>46</v>
      </c>
      <c r="D47" s="10"/>
      <c r="E47" s="10"/>
      <c r="F47" s="14">
        <v>15738288.08</v>
      </c>
      <c r="G47" s="14">
        <v>1259063</v>
      </c>
      <c r="H47" s="10"/>
      <c r="I47" s="19">
        <v>2012</v>
      </c>
      <c r="J47" s="10"/>
      <c r="K47" s="248"/>
      <c r="L47" s="10"/>
      <c r="M47" s="10"/>
    </row>
    <row r="48" spans="1:13" ht="44.5" customHeight="1" x14ac:dyDescent="0.25">
      <c r="A48" s="12"/>
      <c r="B48" s="265" t="s">
        <v>364</v>
      </c>
      <c r="C48" s="266" t="s">
        <v>360</v>
      </c>
      <c r="D48" s="267" t="s">
        <v>362</v>
      </c>
      <c r="E48" s="268"/>
      <c r="F48" s="226">
        <v>0</v>
      </c>
      <c r="G48" s="226">
        <v>0</v>
      </c>
      <c r="H48" s="268">
        <v>0</v>
      </c>
      <c r="I48" s="267">
        <v>2018</v>
      </c>
      <c r="J48" s="268"/>
      <c r="K48" s="269" t="s">
        <v>361</v>
      </c>
      <c r="L48" s="10"/>
      <c r="M48" s="10"/>
    </row>
    <row r="49" spans="1:13" ht="46.55" customHeight="1" x14ac:dyDescent="0.25">
      <c r="A49" s="12"/>
      <c r="B49" s="265" t="s">
        <v>368</v>
      </c>
      <c r="C49" s="266" t="s">
        <v>360</v>
      </c>
      <c r="D49" s="267" t="s">
        <v>369</v>
      </c>
      <c r="E49" s="268"/>
      <c r="F49" s="226">
        <v>0</v>
      </c>
      <c r="G49" s="226">
        <v>0</v>
      </c>
      <c r="H49" s="268">
        <v>0</v>
      </c>
      <c r="I49" s="267">
        <v>2018</v>
      </c>
      <c r="J49" s="268"/>
      <c r="K49" s="269" t="s">
        <v>361</v>
      </c>
      <c r="L49" s="10"/>
      <c r="M49" s="10"/>
    </row>
    <row r="50" spans="1:13" ht="44.5" customHeight="1" x14ac:dyDescent="0.25">
      <c r="A50" s="12"/>
      <c r="B50" s="265" t="s">
        <v>371</v>
      </c>
      <c r="C50" s="266" t="s">
        <v>360</v>
      </c>
      <c r="D50" s="267" t="s">
        <v>370</v>
      </c>
      <c r="E50" s="268"/>
      <c r="F50" s="226">
        <v>0</v>
      </c>
      <c r="G50" s="226">
        <v>0</v>
      </c>
      <c r="H50" s="268">
        <v>0</v>
      </c>
      <c r="I50" s="267">
        <v>2018</v>
      </c>
      <c r="J50" s="268"/>
      <c r="K50" s="269" t="s">
        <v>361</v>
      </c>
      <c r="L50" s="10"/>
      <c r="M50" s="10"/>
    </row>
    <row r="51" spans="1:13" ht="42.8" customHeight="1" x14ac:dyDescent="0.25">
      <c r="A51" s="12"/>
      <c r="B51" s="265" t="s">
        <v>389</v>
      </c>
      <c r="C51" s="266" t="s">
        <v>360</v>
      </c>
      <c r="D51" s="267" t="s">
        <v>388</v>
      </c>
      <c r="E51" s="268"/>
      <c r="F51" s="226">
        <v>0</v>
      </c>
      <c r="G51" s="226">
        <v>0</v>
      </c>
      <c r="H51" s="268">
        <v>0</v>
      </c>
      <c r="I51" s="267">
        <v>2018</v>
      </c>
      <c r="J51" s="268"/>
      <c r="K51" s="269" t="s">
        <v>390</v>
      </c>
      <c r="L51" s="10"/>
      <c r="M51" s="10"/>
    </row>
    <row r="52" spans="1:13" ht="44.15" customHeight="1" x14ac:dyDescent="0.25">
      <c r="A52" s="12"/>
      <c r="B52" s="265" t="s">
        <v>379</v>
      </c>
      <c r="C52" s="266" t="s">
        <v>360</v>
      </c>
      <c r="D52" s="267" t="s">
        <v>378</v>
      </c>
      <c r="E52" s="268"/>
      <c r="F52" s="226">
        <v>0</v>
      </c>
      <c r="G52" s="226">
        <v>0</v>
      </c>
      <c r="H52" s="268">
        <v>0</v>
      </c>
      <c r="I52" s="267">
        <v>2018</v>
      </c>
      <c r="J52" s="268"/>
      <c r="K52" s="269" t="s">
        <v>380</v>
      </c>
      <c r="L52" s="10"/>
      <c r="M52" s="10"/>
    </row>
    <row r="53" spans="1:13" ht="44.15" customHeight="1" x14ac:dyDescent="0.25">
      <c r="A53" s="12"/>
      <c r="B53" s="265" t="s">
        <v>392</v>
      </c>
      <c r="C53" s="266" t="s">
        <v>360</v>
      </c>
      <c r="D53" s="267" t="s">
        <v>391</v>
      </c>
      <c r="E53" s="268"/>
      <c r="F53" s="226">
        <v>0</v>
      </c>
      <c r="G53" s="226">
        <v>0</v>
      </c>
      <c r="H53" s="268">
        <v>0</v>
      </c>
      <c r="I53" s="267">
        <v>2018</v>
      </c>
      <c r="J53" s="268"/>
      <c r="K53" s="269" t="s">
        <v>380</v>
      </c>
      <c r="L53" s="10"/>
      <c r="M53" s="10"/>
    </row>
    <row r="54" spans="1:13" ht="44.85" customHeight="1" x14ac:dyDescent="0.25">
      <c r="A54" s="12"/>
      <c r="B54" s="265" t="s">
        <v>383</v>
      </c>
      <c r="C54" s="266" t="s">
        <v>360</v>
      </c>
      <c r="D54" s="267" t="s">
        <v>381</v>
      </c>
      <c r="E54" s="268"/>
      <c r="F54" s="226">
        <v>0</v>
      </c>
      <c r="G54" s="226">
        <v>0</v>
      </c>
      <c r="H54" s="268">
        <v>0</v>
      </c>
      <c r="I54" s="267">
        <v>2018</v>
      </c>
      <c r="J54" s="268"/>
      <c r="K54" s="269" t="s">
        <v>382</v>
      </c>
      <c r="L54" s="10"/>
      <c r="M54" s="10"/>
    </row>
    <row r="55" spans="1:13" ht="54.35" x14ac:dyDescent="0.25">
      <c r="A55" s="12"/>
      <c r="B55" s="265" t="s">
        <v>450</v>
      </c>
      <c r="C55" s="270" t="s">
        <v>571</v>
      </c>
      <c r="D55" s="267" t="s">
        <v>449</v>
      </c>
      <c r="E55" s="268"/>
      <c r="F55" s="226">
        <v>0</v>
      </c>
      <c r="G55" s="226">
        <v>0</v>
      </c>
      <c r="H55" s="268">
        <v>0</v>
      </c>
      <c r="I55" s="267">
        <v>2018</v>
      </c>
      <c r="J55" s="268"/>
      <c r="K55" s="269" t="s">
        <v>451</v>
      </c>
      <c r="L55" s="10"/>
      <c r="M55" s="10"/>
    </row>
    <row r="56" spans="1:13" ht="56.25" customHeight="1" x14ac:dyDescent="0.25">
      <c r="A56" s="12"/>
      <c r="B56" s="265" t="s">
        <v>452</v>
      </c>
      <c r="C56" s="270" t="s">
        <v>572</v>
      </c>
      <c r="D56" s="267" t="s">
        <v>453</v>
      </c>
      <c r="E56" s="268"/>
      <c r="F56" s="226">
        <v>0</v>
      </c>
      <c r="G56" s="226">
        <v>0</v>
      </c>
      <c r="H56" s="268">
        <v>0</v>
      </c>
      <c r="I56" s="267">
        <v>2018</v>
      </c>
      <c r="J56" s="268"/>
      <c r="K56" s="269" t="s">
        <v>451</v>
      </c>
      <c r="L56" s="10"/>
      <c r="M56" s="10"/>
    </row>
    <row r="57" spans="1:13" ht="65.25" x14ac:dyDescent="0.25">
      <c r="A57" s="12"/>
      <c r="B57" s="265" t="s">
        <v>455</v>
      </c>
      <c r="C57" s="270" t="s">
        <v>573</v>
      </c>
      <c r="D57" s="267" t="s">
        <v>454</v>
      </c>
      <c r="E57" s="268"/>
      <c r="F57" s="226">
        <v>0</v>
      </c>
      <c r="G57" s="226">
        <v>0</v>
      </c>
      <c r="H57" s="271">
        <v>0</v>
      </c>
      <c r="I57" s="267">
        <v>2018</v>
      </c>
      <c r="J57" s="268"/>
      <c r="K57" s="269" t="s">
        <v>382</v>
      </c>
      <c r="L57" s="10"/>
      <c r="M57" s="10"/>
    </row>
    <row r="58" spans="1:13" ht="43.5" x14ac:dyDescent="0.25">
      <c r="A58" s="12">
        <v>33</v>
      </c>
      <c r="B58" s="16" t="s">
        <v>506</v>
      </c>
      <c r="C58" s="266" t="s">
        <v>49</v>
      </c>
      <c r="D58" s="267" t="s">
        <v>505</v>
      </c>
      <c r="E58" s="272" t="s">
        <v>504</v>
      </c>
      <c r="F58" s="226">
        <v>15000</v>
      </c>
      <c r="G58" s="226">
        <f t="shared" ref="G58:G65" si="5">F58</f>
        <v>15000</v>
      </c>
      <c r="H58" s="272"/>
      <c r="I58" s="267">
        <v>1953</v>
      </c>
      <c r="J58" s="272"/>
      <c r="K58" s="273" t="s">
        <v>503</v>
      </c>
      <c r="L58" s="10"/>
      <c r="M58" s="10"/>
    </row>
    <row r="59" spans="1:13" ht="44.35" customHeight="1" x14ac:dyDescent="0.25">
      <c r="A59" s="12">
        <v>34</v>
      </c>
      <c r="B59" s="16" t="s">
        <v>457</v>
      </c>
      <c r="C59" s="274" t="s">
        <v>57</v>
      </c>
      <c r="D59" s="267" t="s">
        <v>456</v>
      </c>
      <c r="E59" s="272"/>
      <c r="F59" s="226">
        <v>15000</v>
      </c>
      <c r="G59" s="226">
        <f t="shared" si="5"/>
        <v>15000</v>
      </c>
      <c r="H59" s="275">
        <v>0</v>
      </c>
      <c r="I59" s="267">
        <v>2018</v>
      </c>
      <c r="J59" s="272"/>
      <c r="K59" s="269" t="s">
        <v>458</v>
      </c>
      <c r="L59" s="10"/>
      <c r="M59" s="10"/>
    </row>
    <row r="60" spans="1:13" ht="32.950000000000003" customHeight="1" x14ac:dyDescent="0.25">
      <c r="A60" s="12">
        <v>35</v>
      </c>
      <c r="B60" s="16" t="s">
        <v>53</v>
      </c>
      <c r="C60" s="266" t="s">
        <v>46</v>
      </c>
      <c r="D60" s="267" t="s">
        <v>495</v>
      </c>
      <c r="E60" s="272"/>
      <c r="F60" s="226">
        <v>5000</v>
      </c>
      <c r="G60" s="226">
        <f t="shared" si="5"/>
        <v>5000</v>
      </c>
      <c r="H60" s="272"/>
      <c r="I60" s="267">
        <v>2010</v>
      </c>
      <c r="J60" s="272"/>
      <c r="K60" s="269" t="s">
        <v>496</v>
      </c>
      <c r="L60" s="10"/>
      <c r="M60" s="10"/>
    </row>
    <row r="61" spans="1:13" ht="35.35" customHeight="1" x14ac:dyDescent="0.25">
      <c r="A61" s="12">
        <v>36</v>
      </c>
      <c r="B61" s="16" t="s">
        <v>486</v>
      </c>
      <c r="C61" s="266" t="s">
        <v>58</v>
      </c>
      <c r="D61" s="267" t="s">
        <v>487</v>
      </c>
      <c r="E61" s="267" t="s">
        <v>488</v>
      </c>
      <c r="F61" s="275">
        <v>0</v>
      </c>
      <c r="G61" s="275">
        <f>F61</f>
        <v>0</v>
      </c>
      <c r="H61" s="272"/>
      <c r="I61" s="267">
        <v>2016</v>
      </c>
      <c r="J61" s="272"/>
      <c r="K61" s="273" t="s">
        <v>489</v>
      </c>
      <c r="L61" s="10"/>
      <c r="M61" s="10"/>
    </row>
    <row r="62" spans="1:13" ht="38.049999999999997" x14ac:dyDescent="0.25">
      <c r="A62" s="12">
        <v>37</v>
      </c>
      <c r="B62" s="16" t="s">
        <v>55</v>
      </c>
      <c r="C62" s="266" t="s">
        <v>59</v>
      </c>
      <c r="D62" s="272"/>
      <c r="E62" s="272"/>
      <c r="F62" s="275">
        <v>0</v>
      </c>
      <c r="G62" s="275">
        <f>F62</f>
        <v>0</v>
      </c>
      <c r="H62" s="272"/>
      <c r="I62" s="267"/>
      <c r="J62" s="272"/>
      <c r="K62" s="276"/>
      <c r="L62" s="10"/>
      <c r="M62" s="10"/>
    </row>
    <row r="63" spans="1:13" ht="28.55" customHeight="1" x14ac:dyDescent="0.25">
      <c r="A63" s="12">
        <v>38</v>
      </c>
      <c r="B63" s="241" t="s">
        <v>56</v>
      </c>
      <c r="C63" s="266" t="s">
        <v>60</v>
      </c>
      <c r="D63" s="272"/>
      <c r="E63" s="272"/>
      <c r="F63" s="275">
        <v>0</v>
      </c>
      <c r="G63" s="275">
        <f>F63</f>
        <v>0</v>
      </c>
      <c r="H63" s="272"/>
      <c r="I63" s="267"/>
      <c r="J63" s="272"/>
      <c r="K63" s="276"/>
      <c r="L63" s="10"/>
      <c r="M63" s="10"/>
    </row>
    <row r="64" spans="1:13" ht="43.5" customHeight="1" x14ac:dyDescent="0.25">
      <c r="A64" s="12">
        <v>39</v>
      </c>
      <c r="B64" s="241" t="s">
        <v>468</v>
      </c>
      <c r="C64" s="266" t="s">
        <v>46</v>
      </c>
      <c r="D64" s="272"/>
      <c r="E64" s="277" t="s">
        <v>88</v>
      </c>
      <c r="F64" s="275">
        <v>83780</v>
      </c>
      <c r="G64" s="275">
        <f>F64</f>
        <v>83780</v>
      </c>
      <c r="H64" s="272"/>
      <c r="I64" s="267">
        <v>2010</v>
      </c>
      <c r="J64" s="272"/>
      <c r="K64" s="266" t="s">
        <v>89</v>
      </c>
      <c r="L64" s="10"/>
      <c r="M64" s="10"/>
    </row>
    <row r="65" spans="1:13" ht="33.799999999999997" customHeight="1" x14ac:dyDescent="0.25">
      <c r="A65" s="12">
        <v>40</v>
      </c>
      <c r="B65" s="16" t="s">
        <v>270</v>
      </c>
      <c r="C65" s="266" t="s">
        <v>62</v>
      </c>
      <c r="D65" s="267" t="s">
        <v>268</v>
      </c>
      <c r="E65" s="272"/>
      <c r="F65" s="272">
        <v>302671.48</v>
      </c>
      <c r="G65" s="275">
        <f t="shared" si="5"/>
        <v>302671.48</v>
      </c>
      <c r="H65" s="272"/>
      <c r="I65" s="267">
        <v>2012</v>
      </c>
      <c r="J65" s="272"/>
      <c r="K65" s="278" t="s">
        <v>494</v>
      </c>
      <c r="L65" s="10"/>
      <c r="M65" s="10"/>
    </row>
    <row r="66" spans="1:13" ht="27.85" customHeight="1" x14ac:dyDescent="0.25">
      <c r="A66" s="12">
        <v>41</v>
      </c>
      <c r="B66" s="279" t="s">
        <v>30</v>
      </c>
      <c r="C66" s="266" t="s">
        <v>161</v>
      </c>
      <c r="D66" s="272"/>
      <c r="E66" s="272"/>
      <c r="F66" s="226">
        <v>1576872</v>
      </c>
      <c r="G66" s="226">
        <v>1576872</v>
      </c>
      <c r="H66" s="272"/>
      <c r="I66" s="267">
        <v>1981</v>
      </c>
      <c r="J66" s="272"/>
      <c r="K66" s="276"/>
      <c r="L66" s="10"/>
      <c r="M66" s="10"/>
    </row>
    <row r="67" spans="1:13" ht="33.799999999999997" customHeight="1" x14ac:dyDescent="0.25">
      <c r="A67" s="12">
        <v>43</v>
      </c>
      <c r="B67" s="259" t="s">
        <v>459</v>
      </c>
      <c r="C67" s="260" t="s">
        <v>559</v>
      </c>
      <c r="D67" s="267" t="s">
        <v>242</v>
      </c>
      <c r="E67" s="272"/>
      <c r="F67" s="226">
        <v>2055302</v>
      </c>
      <c r="G67" s="226">
        <v>2055302</v>
      </c>
      <c r="H67" s="275"/>
      <c r="I67" s="267">
        <v>2017</v>
      </c>
      <c r="J67" s="272"/>
      <c r="K67" s="278" t="s">
        <v>248</v>
      </c>
      <c r="L67" s="10"/>
      <c r="M67" s="10"/>
    </row>
    <row r="68" spans="1:13" ht="34.5" customHeight="1" x14ac:dyDescent="0.25">
      <c r="A68" s="12">
        <v>44</v>
      </c>
      <c r="B68" s="259" t="s">
        <v>423</v>
      </c>
      <c r="C68" s="260" t="s">
        <v>560</v>
      </c>
      <c r="D68" s="267" t="s">
        <v>244</v>
      </c>
      <c r="E68" s="272"/>
      <c r="F68" s="226">
        <v>901939</v>
      </c>
      <c r="G68" s="226">
        <v>901939</v>
      </c>
      <c r="H68" s="275"/>
      <c r="I68" s="267">
        <v>2017</v>
      </c>
      <c r="J68" s="280"/>
      <c r="K68" s="278" t="s">
        <v>246</v>
      </c>
      <c r="L68" s="10"/>
      <c r="M68" s="10"/>
    </row>
    <row r="69" spans="1:13" ht="43.5" x14ac:dyDescent="0.25">
      <c r="A69" s="12">
        <v>45</v>
      </c>
      <c r="B69" s="259" t="s">
        <v>439</v>
      </c>
      <c r="C69" s="260" t="s">
        <v>561</v>
      </c>
      <c r="D69" s="267" t="s">
        <v>266</v>
      </c>
      <c r="E69" s="272"/>
      <c r="F69" s="226">
        <v>450626</v>
      </c>
      <c r="G69" s="226">
        <v>450626</v>
      </c>
      <c r="H69" s="275"/>
      <c r="I69" s="267">
        <v>2017</v>
      </c>
      <c r="J69" s="281"/>
      <c r="K69" s="269" t="s">
        <v>267</v>
      </c>
      <c r="L69" s="10"/>
      <c r="M69" s="10"/>
    </row>
    <row r="70" spans="1:13" ht="36" customHeight="1" x14ac:dyDescent="0.25">
      <c r="A70" s="12">
        <v>46</v>
      </c>
      <c r="B70" s="259" t="s">
        <v>422</v>
      </c>
      <c r="C70" s="260" t="s">
        <v>562</v>
      </c>
      <c r="D70" s="267" t="s">
        <v>245</v>
      </c>
      <c r="E70" s="272"/>
      <c r="F70" s="226">
        <v>532507</v>
      </c>
      <c r="G70" s="226">
        <v>532507</v>
      </c>
      <c r="H70" s="275"/>
      <c r="I70" s="267">
        <v>2017</v>
      </c>
      <c r="J70" s="280"/>
      <c r="K70" s="278" t="s">
        <v>246</v>
      </c>
      <c r="L70" s="10"/>
      <c r="M70" s="10"/>
    </row>
    <row r="71" spans="1:13" ht="26.5" x14ac:dyDescent="0.25">
      <c r="A71" s="12">
        <v>47</v>
      </c>
      <c r="B71" s="259" t="s">
        <v>323</v>
      </c>
      <c r="C71" s="262" t="s">
        <v>563</v>
      </c>
      <c r="D71" s="267" t="s">
        <v>273</v>
      </c>
      <c r="E71" s="272"/>
      <c r="F71" s="226">
        <v>26659</v>
      </c>
      <c r="G71" s="226">
        <v>26659</v>
      </c>
      <c r="H71" s="282"/>
      <c r="I71" s="283"/>
      <c r="J71" s="272"/>
      <c r="K71" s="276"/>
      <c r="L71" s="10"/>
      <c r="M71" s="10"/>
    </row>
    <row r="72" spans="1:13" ht="33.799999999999997" customHeight="1" x14ac:dyDescent="0.25">
      <c r="A72" s="12">
        <v>48</v>
      </c>
      <c r="B72" s="259" t="s">
        <v>407</v>
      </c>
      <c r="C72" s="262" t="s">
        <v>564</v>
      </c>
      <c r="D72" s="267" t="s">
        <v>401</v>
      </c>
      <c r="E72" s="272"/>
      <c r="F72" s="284">
        <v>3700689</v>
      </c>
      <c r="G72" s="284">
        <v>3700689</v>
      </c>
      <c r="H72" s="282"/>
      <c r="I72" s="283">
        <v>2018</v>
      </c>
      <c r="J72" s="280"/>
      <c r="K72" s="269" t="s">
        <v>402</v>
      </c>
      <c r="L72" s="10"/>
      <c r="M72" s="10"/>
    </row>
    <row r="73" spans="1:13" ht="32.6" x14ac:dyDescent="0.25">
      <c r="A73" s="12">
        <v>19</v>
      </c>
      <c r="B73" s="259" t="s">
        <v>431</v>
      </c>
      <c r="C73" s="262" t="s">
        <v>565</v>
      </c>
      <c r="D73" s="267" t="s">
        <v>276</v>
      </c>
      <c r="E73" s="272"/>
      <c r="F73" s="284">
        <v>545619</v>
      </c>
      <c r="G73" s="226">
        <v>0</v>
      </c>
      <c r="H73" s="282"/>
      <c r="I73" s="267">
        <v>2017</v>
      </c>
      <c r="J73" s="280"/>
      <c r="K73" s="269" t="s">
        <v>246</v>
      </c>
      <c r="L73" s="10"/>
      <c r="M73" s="10"/>
    </row>
    <row r="74" spans="1:13" ht="32.6" x14ac:dyDescent="0.25">
      <c r="A74" s="12">
        <v>50</v>
      </c>
      <c r="B74" s="264" t="s">
        <v>417</v>
      </c>
      <c r="C74" s="262" t="s">
        <v>566</v>
      </c>
      <c r="D74" s="267" t="s">
        <v>272</v>
      </c>
      <c r="E74" s="272"/>
      <c r="F74" s="284">
        <v>25599</v>
      </c>
      <c r="G74" s="284">
        <v>25599</v>
      </c>
      <c r="H74" s="282"/>
      <c r="I74" s="283">
        <v>2018</v>
      </c>
      <c r="J74" s="280"/>
      <c r="K74" s="269" t="s">
        <v>416</v>
      </c>
      <c r="L74" s="10"/>
      <c r="M74" s="10"/>
    </row>
    <row r="75" spans="1:13" ht="33.799999999999997" customHeight="1" x14ac:dyDescent="0.25">
      <c r="A75" s="12">
        <v>51</v>
      </c>
      <c r="B75" s="259" t="s">
        <v>415</v>
      </c>
      <c r="C75" s="262" t="s">
        <v>410</v>
      </c>
      <c r="D75" s="267" t="s">
        <v>414</v>
      </c>
      <c r="E75" s="272"/>
      <c r="F75" s="284">
        <v>2159053</v>
      </c>
      <c r="G75" s="284">
        <v>2159053</v>
      </c>
      <c r="H75" s="282"/>
      <c r="I75" s="283">
        <v>2018</v>
      </c>
      <c r="J75" s="280"/>
      <c r="K75" s="269" t="s">
        <v>402</v>
      </c>
      <c r="L75" s="10"/>
      <c r="M75" s="10"/>
    </row>
    <row r="76" spans="1:13" ht="32.950000000000003" customHeight="1" x14ac:dyDescent="0.25">
      <c r="A76" s="12">
        <v>52</v>
      </c>
      <c r="B76" s="259" t="s">
        <v>464</v>
      </c>
      <c r="C76" s="262" t="s">
        <v>567</v>
      </c>
      <c r="D76" s="267" t="s">
        <v>249</v>
      </c>
      <c r="E76" s="272"/>
      <c r="F76" s="284">
        <v>1129175</v>
      </c>
      <c r="G76" s="284">
        <v>1129175</v>
      </c>
      <c r="H76" s="282"/>
      <c r="I76" s="267">
        <v>2017</v>
      </c>
      <c r="J76" s="281"/>
      <c r="K76" s="269" t="s">
        <v>248</v>
      </c>
      <c r="L76" s="10"/>
      <c r="M76" s="10"/>
    </row>
    <row r="77" spans="1:13" ht="32.299999999999997" customHeight="1" x14ac:dyDescent="0.25">
      <c r="A77" s="12">
        <v>53</v>
      </c>
      <c r="B77" s="259" t="s">
        <v>463</v>
      </c>
      <c r="C77" s="262" t="s">
        <v>568</v>
      </c>
      <c r="D77" s="267" t="s">
        <v>251</v>
      </c>
      <c r="E77" s="272"/>
      <c r="F77" s="284">
        <v>1512356</v>
      </c>
      <c r="G77" s="284">
        <v>1512356</v>
      </c>
      <c r="H77" s="282"/>
      <c r="I77" s="267">
        <v>2017</v>
      </c>
      <c r="J77" s="281"/>
      <c r="K77" s="269" t="s">
        <v>248</v>
      </c>
      <c r="L77" s="10"/>
      <c r="M77" s="10"/>
    </row>
    <row r="78" spans="1:13" ht="32.299999999999997" customHeight="1" x14ac:dyDescent="0.25">
      <c r="A78" s="12">
        <v>54</v>
      </c>
      <c r="B78" s="259" t="s">
        <v>418</v>
      </c>
      <c r="C78" s="262" t="s">
        <v>569</v>
      </c>
      <c r="D78" s="267" t="s">
        <v>250</v>
      </c>
      <c r="E78" s="272"/>
      <c r="F78" s="284">
        <v>995507</v>
      </c>
      <c r="G78" s="284">
        <v>995507</v>
      </c>
      <c r="H78" s="282"/>
      <c r="I78" s="267">
        <v>2017</v>
      </c>
      <c r="J78" s="285"/>
      <c r="K78" s="269" t="s">
        <v>248</v>
      </c>
      <c r="L78" s="10"/>
      <c r="M78" s="10"/>
    </row>
    <row r="79" spans="1:13" ht="33.799999999999997" customHeight="1" x14ac:dyDescent="0.25">
      <c r="A79" s="12">
        <v>55</v>
      </c>
      <c r="B79" s="259" t="s">
        <v>421</v>
      </c>
      <c r="C79" s="262" t="s">
        <v>570</v>
      </c>
      <c r="D79" s="267" t="s">
        <v>247</v>
      </c>
      <c r="E79" s="272"/>
      <c r="F79" s="284">
        <v>1498352</v>
      </c>
      <c r="G79" s="284">
        <v>1498352</v>
      </c>
      <c r="H79" s="282"/>
      <c r="I79" s="267">
        <v>2017</v>
      </c>
      <c r="J79" s="281"/>
      <c r="K79" s="269" t="s">
        <v>246</v>
      </c>
      <c r="L79" s="10"/>
      <c r="M79" s="10"/>
    </row>
    <row r="80" spans="1:13" x14ac:dyDescent="0.25">
      <c r="A80" s="12"/>
      <c r="B80" s="368" t="s">
        <v>109</v>
      </c>
      <c r="C80" s="368"/>
      <c r="D80" s="47"/>
      <c r="E80" s="47"/>
      <c r="F80" s="44">
        <f>SUM(F35:F79)</f>
        <v>35504282.060000002</v>
      </c>
      <c r="G80" s="44">
        <f>SUM(G35:G79)</f>
        <v>19151327.98</v>
      </c>
      <c r="H80" s="44">
        <f>SUM(H35:H79)</f>
        <v>0</v>
      </c>
      <c r="I80" s="51"/>
      <c r="J80" s="51"/>
      <c r="K80" s="51"/>
      <c r="L80" s="51"/>
      <c r="M80" s="51"/>
    </row>
    <row r="81" spans="1:13" x14ac:dyDescent="0.25">
      <c r="A81" s="12"/>
      <c r="B81" s="216" t="s">
        <v>108</v>
      </c>
      <c r="C81" s="74"/>
      <c r="D81" s="74"/>
      <c r="E81" s="74"/>
      <c r="F81" s="76">
        <f>F22+F33+F80</f>
        <v>48718124.430000007</v>
      </c>
      <c r="G81" s="76">
        <f>G22+G33+G80</f>
        <v>22400401.350000001</v>
      </c>
      <c r="H81" s="74"/>
      <c r="I81" s="74"/>
      <c r="J81" s="74"/>
      <c r="K81" s="74"/>
      <c r="L81" s="74"/>
      <c r="M81" s="74"/>
    </row>
    <row r="82" spans="1:13" ht="16.3" x14ac:dyDescent="0.3">
      <c r="A82" s="12"/>
      <c r="B82" s="217" t="s">
        <v>467</v>
      </c>
      <c r="C82" s="218"/>
      <c r="D82" s="218"/>
      <c r="E82" s="218"/>
      <c r="F82" s="219"/>
      <c r="G82" s="219"/>
      <c r="H82" s="218"/>
      <c r="I82" s="218"/>
      <c r="J82" s="218"/>
      <c r="K82" s="218"/>
      <c r="L82" s="218"/>
      <c r="M82" s="218"/>
    </row>
    <row r="83" spans="1:13" x14ac:dyDescent="0.25">
      <c r="A83" s="12"/>
      <c r="B83" s="220" t="s">
        <v>79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  <row r="84" spans="1:13" ht="40.75" x14ac:dyDescent="0.25">
      <c r="A84" s="12">
        <v>68</v>
      </c>
      <c r="B84" s="221" t="s">
        <v>132</v>
      </c>
      <c r="C84" s="215" t="s">
        <v>46</v>
      </c>
      <c r="D84" s="10"/>
      <c r="E84" s="10"/>
      <c r="F84" s="31">
        <v>34200</v>
      </c>
      <c r="G84" s="14">
        <f t="shared" ref="G84:G85" si="6">F84</f>
        <v>34200</v>
      </c>
      <c r="H84" s="10"/>
      <c r="I84" s="19">
        <v>2005</v>
      </c>
      <c r="J84" s="10"/>
      <c r="K84" s="3" t="s">
        <v>87</v>
      </c>
      <c r="L84" s="10"/>
      <c r="M84" s="10"/>
    </row>
    <row r="85" spans="1:13" ht="31.95" customHeight="1" x14ac:dyDescent="0.25">
      <c r="A85" s="12">
        <v>69</v>
      </c>
      <c r="B85" s="221" t="s">
        <v>133</v>
      </c>
      <c r="C85" s="215" t="s">
        <v>46</v>
      </c>
      <c r="D85" s="10"/>
      <c r="E85" s="10"/>
      <c r="F85" s="32">
        <v>27140</v>
      </c>
      <c r="G85" s="14">
        <f t="shared" si="6"/>
        <v>27140</v>
      </c>
      <c r="H85" s="10"/>
      <c r="I85" s="19">
        <v>2012</v>
      </c>
      <c r="J85" s="10"/>
      <c r="K85" s="10"/>
      <c r="L85" s="10"/>
      <c r="M85" s="10"/>
    </row>
    <row r="86" spans="1:13" ht="21.75" x14ac:dyDescent="0.25">
      <c r="A86" s="12"/>
      <c r="B86" s="63" t="s">
        <v>232</v>
      </c>
      <c r="C86" s="376" t="s">
        <v>233</v>
      </c>
      <c r="D86" s="60"/>
      <c r="E86" s="60"/>
      <c r="F86" s="64">
        <v>35000</v>
      </c>
      <c r="G86" s="14">
        <f t="shared" ref="G86:G94" si="7">F86</f>
        <v>35000</v>
      </c>
      <c r="H86" s="60"/>
      <c r="I86" s="377">
        <v>2017</v>
      </c>
      <c r="J86" s="60"/>
      <c r="K86" s="367" t="s">
        <v>234</v>
      </c>
      <c r="L86" s="10"/>
      <c r="M86" s="10"/>
    </row>
    <row r="87" spans="1:13" x14ac:dyDescent="0.25">
      <c r="A87" s="12"/>
      <c r="B87" s="62" t="s">
        <v>235</v>
      </c>
      <c r="C87" s="376"/>
      <c r="D87" s="60"/>
      <c r="E87" s="60"/>
      <c r="F87" s="64">
        <v>20000</v>
      </c>
      <c r="G87" s="14">
        <f t="shared" si="7"/>
        <v>20000</v>
      </c>
      <c r="H87" s="60"/>
      <c r="I87" s="377"/>
      <c r="J87" s="60"/>
      <c r="K87" s="367"/>
      <c r="L87" s="10"/>
      <c r="M87" s="10"/>
    </row>
    <row r="88" spans="1:13" x14ac:dyDescent="0.25">
      <c r="A88" s="12"/>
      <c r="B88" s="62" t="s">
        <v>236</v>
      </c>
      <c r="C88" s="376"/>
      <c r="D88" s="60"/>
      <c r="E88" s="60"/>
      <c r="F88" s="64">
        <v>13000</v>
      </c>
      <c r="G88" s="14">
        <f t="shared" si="7"/>
        <v>13000</v>
      </c>
      <c r="H88" s="60"/>
      <c r="I88" s="377"/>
      <c r="J88" s="60"/>
      <c r="K88" s="367"/>
      <c r="L88" s="10"/>
      <c r="M88" s="10"/>
    </row>
    <row r="89" spans="1:13" x14ac:dyDescent="0.25">
      <c r="A89" s="12"/>
      <c r="B89" s="62" t="s">
        <v>237</v>
      </c>
      <c r="C89" s="376"/>
      <c r="D89" s="60"/>
      <c r="E89" s="60"/>
      <c r="F89" s="64">
        <v>20000</v>
      </c>
      <c r="G89" s="14">
        <f t="shared" si="7"/>
        <v>20000</v>
      </c>
      <c r="H89" s="60"/>
      <c r="I89" s="377"/>
      <c r="J89" s="60"/>
      <c r="K89" s="367"/>
      <c r="L89" s="10"/>
      <c r="M89" s="10"/>
    </row>
    <row r="90" spans="1:13" x14ac:dyDescent="0.25">
      <c r="A90" s="12"/>
      <c r="B90" s="62" t="s">
        <v>238</v>
      </c>
      <c r="C90" s="376"/>
      <c r="D90" s="60"/>
      <c r="E90" s="60"/>
      <c r="F90" s="64">
        <v>19800</v>
      </c>
      <c r="G90" s="14">
        <f t="shared" si="7"/>
        <v>19800</v>
      </c>
      <c r="H90" s="60"/>
      <c r="I90" s="377"/>
      <c r="J90" s="60"/>
      <c r="K90" s="367"/>
      <c r="L90" s="10"/>
      <c r="M90" s="10"/>
    </row>
    <row r="91" spans="1:13" ht="22.45" x14ac:dyDescent="0.25">
      <c r="A91" s="12"/>
      <c r="B91" s="62" t="s">
        <v>239</v>
      </c>
      <c r="C91" s="376"/>
      <c r="D91" s="60"/>
      <c r="E91" s="60"/>
      <c r="F91" s="64">
        <v>33000</v>
      </c>
      <c r="G91" s="14">
        <f t="shared" si="7"/>
        <v>33000</v>
      </c>
      <c r="H91" s="60"/>
      <c r="I91" s="377"/>
      <c r="J91" s="60"/>
      <c r="K91" s="367"/>
      <c r="L91" s="10"/>
      <c r="M91" s="10"/>
    </row>
    <row r="92" spans="1:13" ht="33.299999999999997" x14ac:dyDescent="0.25">
      <c r="A92" s="12"/>
      <c r="B92" s="62" t="s">
        <v>240</v>
      </c>
      <c r="C92" s="376"/>
      <c r="D92" s="60"/>
      <c r="E92" s="60"/>
      <c r="F92" s="64">
        <v>45600</v>
      </c>
      <c r="G92" s="14">
        <f t="shared" si="7"/>
        <v>45600</v>
      </c>
      <c r="H92" s="60"/>
      <c r="I92" s="377"/>
      <c r="J92" s="60"/>
      <c r="K92" s="367"/>
      <c r="L92" s="10"/>
      <c r="M92" s="10"/>
    </row>
    <row r="93" spans="1:13" x14ac:dyDescent="0.25">
      <c r="A93" s="12"/>
      <c r="B93" s="62" t="s">
        <v>241</v>
      </c>
      <c r="C93" s="376"/>
      <c r="D93" s="60"/>
      <c r="E93" s="60"/>
      <c r="F93" s="64">
        <v>13500</v>
      </c>
      <c r="G93" s="14">
        <f t="shared" si="7"/>
        <v>13500</v>
      </c>
      <c r="H93" s="60"/>
      <c r="I93" s="377"/>
      <c r="J93" s="60"/>
      <c r="K93" s="367"/>
      <c r="L93" s="10"/>
      <c r="M93" s="10"/>
    </row>
    <row r="94" spans="1:13" ht="29.25" customHeight="1" x14ac:dyDescent="0.25">
      <c r="A94" s="12"/>
      <c r="B94" s="63" t="s">
        <v>237</v>
      </c>
      <c r="C94" s="238" t="s">
        <v>233</v>
      </c>
      <c r="D94" s="60"/>
      <c r="E94" s="60"/>
      <c r="F94" s="64">
        <v>20000</v>
      </c>
      <c r="G94" s="14">
        <f t="shared" si="7"/>
        <v>20000</v>
      </c>
      <c r="H94" s="60"/>
      <c r="I94" s="231"/>
      <c r="J94" s="60"/>
      <c r="K94" s="229"/>
      <c r="L94" s="10"/>
      <c r="M94" s="10"/>
    </row>
    <row r="95" spans="1:13" x14ac:dyDescent="0.25">
      <c r="A95" s="12">
        <v>70</v>
      </c>
      <c r="B95" s="370" t="s">
        <v>107</v>
      </c>
      <c r="C95" s="370"/>
      <c r="D95" s="70"/>
      <c r="E95" s="70"/>
      <c r="F95" s="67">
        <f>SUM(F84:F94)</f>
        <v>281240</v>
      </c>
      <c r="G95" s="67">
        <f>SUM(G84:G94)</f>
        <v>281240</v>
      </c>
      <c r="H95" s="67">
        <f>SUM(H84:H85)</f>
        <v>0</v>
      </c>
      <c r="I95" s="70"/>
      <c r="J95" s="70"/>
      <c r="K95" s="70"/>
      <c r="L95" s="70"/>
      <c r="M95" s="70"/>
    </row>
    <row r="96" spans="1:13" ht="28.55" customHeight="1" x14ac:dyDescent="0.25">
      <c r="A96" s="12">
        <v>71</v>
      </c>
      <c r="B96" s="52" t="s">
        <v>113</v>
      </c>
      <c r="C96" s="215" t="s">
        <v>46</v>
      </c>
      <c r="D96" s="11"/>
      <c r="E96" s="11"/>
      <c r="F96" s="14">
        <v>77800</v>
      </c>
      <c r="G96" s="14">
        <f>F96</f>
        <v>77800</v>
      </c>
      <c r="H96" s="11"/>
      <c r="I96" s="19">
        <v>2007</v>
      </c>
      <c r="J96" s="11"/>
      <c r="K96" s="11"/>
      <c r="L96" s="11"/>
      <c r="M96" s="11"/>
    </row>
    <row r="97" spans="1:13" ht="29.25" customHeight="1" x14ac:dyDescent="0.25">
      <c r="A97" s="12">
        <v>72</v>
      </c>
      <c r="B97" s="52" t="s">
        <v>114</v>
      </c>
      <c r="C97" s="215" t="s">
        <v>46</v>
      </c>
      <c r="D97" s="11"/>
      <c r="E97" s="11"/>
      <c r="F97" s="14">
        <v>35000</v>
      </c>
      <c r="G97" s="14">
        <f t="shared" ref="G97:G108" si="8">F97</f>
        <v>35000</v>
      </c>
      <c r="H97" s="11"/>
      <c r="I97" s="19">
        <v>2007</v>
      </c>
      <c r="J97" s="11"/>
      <c r="K97" s="11"/>
      <c r="L97" s="11"/>
      <c r="M97" s="11"/>
    </row>
    <row r="98" spans="1:13" ht="27.7" customHeight="1" x14ac:dyDescent="0.25">
      <c r="A98" s="12">
        <v>73</v>
      </c>
      <c r="B98" s="3" t="s">
        <v>115</v>
      </c>
      <c r="C98" s="215" t="s">
        <v>46</v>
      </c>
      <c r="D98" s="12"/>
      <c r="E98" s="12"/>
      <c r="F98" s="14">
        <v>26047</v>
      </c>
      <c r="G98" s="14">
        <f t="shared" si="8"/>
        <v>26047</v>
      </c>
      <c r="H98" s="12"/>
      <c r="I98" s="19">
        <v>2013</v>
      </c>
      <c r="J98" s="12"/>
      <c r="K98" s="12"/>
      <c r="L98" s="12"/>
      <c r="M98" s="12"/>
    </row>
    <row r="99" spans="1:13" ht="28.55" customHeight="1" x14ac:dyDescent="0.25">
      <c r="A99" s="12">
        <v>74</v>
      </c>
      <c r="B99" s="3" t="s">
        <v>116</v>
      </c>
      <c r="C99" s="215" t="s">
        <v>46</v>
      </c>
      <c r="D99" s="12"/>
      <c r="E99" s="12"/>
      <c r="F99" s="14">
        <v>26700</v>
      </c>
      <c r="G99" s="14">
        <f t="shared" si="8"/>
        <v>26700</v>
      </c>
      <c r="H99" s="12"/>
      <c r="I99" s="19">
        <v>2014</v>
      </c>
      <c r="J99" s="12"/>
      <c r="K99" s="12"/>
      <c r="L99" s="12"/>
      <c r="M99" s="12"/>
    </row>
    <row r="100" spans="1:13" ht="28.55" customHeight="1" x14ac:dyDescent="0.25">
      <c r="A100" s="12">
        <v>75</v>
      </c>
      <c r="B100" s="3" t="s">
        <v>117</v>
      </c>
      <c r="C100" s="215" t="s">
        <v>46</v>
      </c>
      <c r="D100" s="12"/>
      <c r="E100" s="12"/>
      <c r="F100" s="14">
        <v>26699.99</v>
      </c>
      <c r="G100" s="14">
        <f t="shared" si="8"/>
        <v>26699.99</v>
      </c>
      <c r="H100" s="12"/>
      <c r="I100" s="19">
        <v>2014</v>
      </c>
      <c r="J100" s="12"/>
      <c r="K100" s="12"/>
      <c r="L100" s="12"/>
      <c r="M100" s="12"/>
    </row>
    <row r="101" spans="1:13" ht="35.5" customHeight="1" x14ac:dyDescent="0.25">
      <c r="A101" s="12">
        <v>76</v>
      </c>
      <c r="B101" s="3" t="s">
        <v>120</v>
      </c>
      <c r="C101" s="215" t="s">
        <v>46</v>
      </c>
      <c r="D101" s="12"/>
      <c r="E101" s="12"/>
      <c r="F101" s="14">
        <v>10098.99</v>
      </c>
      <c r="G101" s="14">
        <f t="shared" si="8"/>
        <v>10098.99</v>
      </c>
      <c r="H101" s="12"/>
      <c r="I101" s="19">
        <v>2015</v>
      </c>
      <c r="J101" s="12"/>
      <c r="K101" s="55" t="s">
        <v>118</v>
      </c>
      <c r="L101" s="12"/>
      <c r="M101" s="12"/>
    </row>
    <row r="102" spans="1:13" x14ac:dyDescent="0.25">
      <c r="A102" s="12"/>
      <c r="B102" s="370" t="s">
        <v>119</v>
      </c>
      <c r="C102" s="370"/>
      <c r="D102" s="56"/>
      <c r="E102" s="56"/>
      <c r="F102" s="71">
        <f>SUM(F96:F101)</f>
        <v>202345.97999999998</v>
      </c>
      <c r="G102" s="71">
        <f>SUM(G96:G101)</f>
        <v>202345.97999999998</v>
      </c>
      <c r="H102" s="56"/>
      <c r="I102" s="57"/>
      <c r="J102" s="56"/>
      <c r="K102" s="56"/>
      <c r="L102" s="56"/>
      <c r="M102" s="56"/>
    </row>
    <row r="103" spans="1:13" ht="32.6" customHeight="1" x14ac:dyDescent="0.25">
      <c r="A103" s="12">
        <v>77</v>
      </c>
      <c r="B103" s="63" t="s">
        <v>121</v>
      </c>
      <c r="C103" s="215" t="s">
        <v>46</v>
      </c>
      <c r="D103" s="60"/>
      <c r="E103" s="60"/>
      <c r="F103" s="64">
        <v>7800</v>
      </c>
      <c r="G103" s="14">
        <f t="shared" si="8"/>
        <v>7800</v>
      </c>
      <c r="H103" s="60"/>
      <c r="I103" s="61">
        <v>2011</v>
      </c>
      <c r="J103" s="60"/>
      <c r="K103" s="60"/>
      <c r="L103" s="60"/>
      <c r="M103" s="60"/>
    </row>
    <row r="104" spans="1:13" ht="28.55" customHeight="1" x14ac:dyDescent="0.25">
      <c r="A104" s="12">
        <v>78</v>
      </c>
      <c r="B104" s="63" t="s">
        <v>122</v>
      </c>
      <c r="C104" s="215" t="s">
        <v>46</v>
      </c>
      <c r="D104" s="60"/>
      <c r="E104" s="60"/>
      <c r="F104" s="64">
        <v>5161.0200000000004</v>
      </c>
      <c r="G104" s="14">
        <f t="shared" si="8"/>
        <v>5161.0200000000004</v>
      </c>
      <c r="H104" s="60"/>
      <c r="I104" s="61">
        <v>2014</v>
      </c>
      <c r="J104" s="60"/>
      <c r="K104" s="60"/>
      <c r="L104" s="60"/>
      <c r="M104" s="60"/>
    </row>
    <row r="105" spans="1:13" ht="28.55" customHeight="1" x14ac:dyDescent="0.25">
      <c r="A105" s="12">
        <v>79</v>
      </c>
      <c r="B105" s="3" t="s">
        <v>125</v>
      </c>
      <c r="C105" s="215" t="s">
        <v>46</v>
      </c>
      <c r="D105" s="60"/>
      <c r="E105" s="60"/>
      <c r="F105" s="64">
        <v>27140</v>
      </c>
      <c r="G105" s="14">
        <f t="shared" si="8"/>
        <v>27140</v>
      </c>
      <c r="H105" s="60"/>
      <c r="I105" s="61">
        <v>2012</v>
      </c>
      <c r="J105" s="60"/>
      <c r="K105" s="60"/>
      <c r="L105" s="60"/>
      <c r="M105" s="60"/>
    </row>
    <row r="106" spans="1:13" ht="28.55" customHeight="1" x14ac:dyDescent="0.25">
      <c r="A106" s="12">
        <v>80</v>
      </c>
      <c r="B106" s="63" t="s">
        <v>126</v>
      </c>
      <c r="C106" s="215" t="s">
        <v>46</v>
      </c>
      <c r="D106" s="60"/>
      <c r="E106" s="60"/>
      <c r="F106" s="64">
        <v>38000</v>
      </c>
      <c r="G106" s="14">
        <f t="shared" si="8"/>
        <v>38000</v>
      </c>
      <c r="H106" s="60"/>
      <c r="I106" s="61">
        <v>2015</v>
      </c>
      <c r="J106" s="60"/>
      <c r="K106" s="55" t="s">
        <v>124</v>
      </c>
      <c r="L106" s="60"/>
      <c r="M106" s="60"/>
    </row>
    <row r="107" spans="1:13" ht="68.3" customHeight="1" x14ac:dyDescent="0.25">
      <c r="A107" s="12">
        <v>81</v>
      </c>
      <c r="B107" s="251" t="s">
        <v>127</v>
      </c>
      <c r="C107" s="215" t="s">
        <v>46</v>
      </c>
      <c r="D107" s="60"/>
      <c r="E107" s="60"/>
      <c r="F107" s="64">
        <v>6924</v>
      </c>
      <c r="G107" s="14">
        <f t="shared" si="8"/>
        <v>6924</v>
      </c>
      <c r="H107" s="60"/>
      <c r="I107" s="61">
        <v>2015</v>
      </c>
      <c r="J107" s="60"/>
      <c r="K107" s="55" t="s">
        <v>128</v>
      </c>
      <c r="L107" s="60"/>
      <c r="M107" s="60"/>
    </row>
    <row r="108" spans="1:13" ht="66.75" customHeight="1" x14ac:dyDescent="0.25">
      <c r="A108" s="12"/>
      <c r="B108" s="251" t="s">
        <v>325</v>
      </c>
      <c r="C108" s="239" t="s">
        <v>46</v>
      </c>
      <c r="D108" s="235"/>
      <c r="E108" s="235"/>
      <c r="F108" s="226">
        <v>16755</v>
      </c>
      <c r="G108" s="225">
        <f t="shared" si="8"/>
        <v>16755</v>
      </c>
      <c r="H108" s="272"/>
      <c r="I108" s="290">
        <v>2018</v>
      </c>
      <c r="J108" s="272"/>
      <c r="K108" s="308" t="s">
        <v>326</v>
      </c>
      <c r="L108" s="60"/>
      <c r="M108" s="60"/>
    </row>
    <row r="109" spans="1:13" x14ac:dyDescent="0.25">
      <c r="A109" s="12"/>
      <c r="B109" s="370" t="s">
        <v>123</v>
      </c>
      <c r="C109" s="370"/>
      <c r="D109" s="56"/>
      <c r="E109" s="56"/>
      <c r="F109" s="67">
        <f>SUM(F103:F108)</f>
        <v>101780.02</v>
      </c>
      <c r="G109" s="67">
        <f>SUM(G103:G108)</f>
        <v>101780.02</v>
      </c>
      <c r="H109" s="67">
        <f>SUM(H103:H107)</f>
        <v>0</v>
      </c>
      <c r="I109" s="57"/>
      <c r="J109" s="56"/>
      <c r="K109" s="56"/>
      <c r="L109" s="56"/>
      <c r="M109" s="56"/>
    </row>
    <row r="110" spans="1:13" x14ac:dyDescent="0.25">
      <c r="A110" s="12"/>
      <c r="B110" s="371" t="s">
        <v>134</v>
      </c>
      <c r="C110" s="371"/>
      <c r="D110" s="56"/>
      <c r="E110" s="56"/>
      <c r="F110" s="71">
        <f>F95+F102+F109</f>
        <v>585366</v>
      </c>
      <c r="G110" s="71">
        <f>G95+G102+G109</f>
        <v>585366</v>
      </c>
      <c r="H110" s="56"/>
      <c r="I110" s="57"/>
      <c r="J110" s="56"/>
      <c r="K110" s="56"/>
      <c r="L110" s="56"/>
      <c r="M110" s="56"/>
    </row>
    <row r="111" spans="1:13" x14ac:dyDescent="0.25">
      <c r="A111" s="12"/>
      <c r="B111" s="330" t="s">
        <v>153</v>
      </c>
      <c r="C111" s="330"/>
      <c r="D111" s="10"/>
      <c r="E111" s="10"/>
      <c r="F111" s="99">
        <f>F81+F110</f>
        <v>49303490.430000007</v>
      </c>
      <c r="G111" s="99">
        <f>G81+G110</f>
        <v>22985767.350000001</v>
      </c>
      <c r="H111" s="10"/>
      <c r="I111" s="10"/>
      <c r="J111" s="10"/>
      <c r="K111" s="10"/>
      <c r="L111" s="10"/>
      <c r="M111" s="10"/>
    </row>
    <row r="112" spans="1:13" x14ac:dyDescent="0.25">
      <c r="A112" s="12"/>
      <c r="B112" s="331" t="s">
        <v>154</v>
      </c>
      <c r="C112" s="331"/>
      <c r="D112" s="100"/>
      <c r="E112" s="100"/>
      <c r="F112" s="101">
        <f>F22+F80-F33</f>
        <v>42219977.690000005</v>
      </c>
      <c r="G112" s="101">
        <f>G22+G80-G33</f>
        <v>15902254.609999999</v>
      </c>
      <c r="H112" s="100"/>
      <c r="I112" s="100"/>
      <c r="J112" s="100"/>
      <c r="K112" s="100"/>
      <c r="L112" s="100"/>
      <c r="M112" s="100"/>
    </row>
    <row r="113" spans="1:13" x14ac:dyDescent="0.25">
      <c r="A113" s="12"/>
      <c r="B113" s="222" t="s">
        <v>111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1:13" ht="29.9" customHeight="1" x14ac:dyDescent="0.25">
      <c r="A114" s="12">
        <v>82</v>
      </c>
      <c r="B114" s="28" t="s">
        <v>63</v>
      </c>
      <c r="C114" s="252" t="s">
        <v>545</v>
      </c>
      <c r="D114" s="19" t="s">
        <v>67</v>
      </c>
      <c r="E114" s="11"/>
      <c r="F114" s="11"/>
      <c r="G114" s="11"/>
      <c r="H114" s="225">
        <v>325952.78999999998</v>
      </c>
      <c r="I114" s="11"/>
      <c r="J114" s="11"/>
      <c r="K114" s="223" t="s">
        <v>155</v>
      </c>
      <c r="L114" s="11"/>
      <c r="M114" s="11"/>
    </row>
    <row r="115" spans="1:13" ht="28.55" customHeight="1" x14ac:dyDescent="0.25">
      <c r="A115" s="12">
        <v>84</v>
      </c>
      <c r="B115" s="28" t="s">
        <v>65</v>
      </c>
      <c r="C115" s="238" t="s">
        <v>46</v>
      </c>
      <c r="D115" s="19" t="s">
        <v>265</v>
      </c>
      <c r="E115" s="11"/>
      <c r="F115" s="11"/>
      <c r="G115" s="11"/>
      <c r="H115" s="225">
        <f>25266123.62-20781839.62</f>
        <v>4484284</v>
      </c>
      <c r="I115" s="19">
        <v>2016</v>
      </c>
      <c r="J115" s="11"/>
      <c r="K115" s="11"/>
      <c r="L115" s="11"/>
      <c r="M115" s="11"/>
    </row>
    <row r="116" spans="1:13" ht="29.25" customHeight="1" x14ac:dyDescent="0.25">
      <c r="A116" s="12">
        <v>85</v>
      </c>
      <c r="B116" s="28" t="s">
        <v>66</v>
      </c>
      <c r="C116" s="238" t="s">
        <v>46</v>
      </c>
      <c r="D116" s="19" t="s">
        <v>70</v>
      </c>
      <c r="E116" s="11"/>
      <c r="F116" s="11"/>
      <c r="G116" s="11"/>
      <c r="H116" s="225">
        <f>16160231.8-12264771.8</f>
        <v>3895460</v>
      </c>
      <c r="I116" s="19">
        <v>2016</v>
      </c>
      <c r="J116" s="11"/>
      <c r="K116" s="11"/>
      <c r="L116" s="11"/>
      <c r="M116" s="11"/>
    </row>
    <row r="117" spans="1:13" ht="34.65" customHeight="1" x14ac:dyDescent="0.25">
      <c r="A117" s="12">
        <v>86</v>
      </c>
      <c r="B117" s="18" t="s">
        <v>510</v>
      </c>
      <c r="C117" s="238" t="s">
        <v>46</v>
      </c>
      <c r="D117" s="19" t="s">
        <v>263</v>
      </c>
      <c r="E117" s="242" t="s">
        <v>511</v>
      </c>
      <c r="F117" s="255"/>
      <c r="G117" s="225"/>
      <c r="H117" s="225">
        <v>118609.76</v>
      </c>
      <c r="I117" s="242">
        <v>2017</v>
      </c>
      <c r="J117" s="245"/>
      <c r="K117" s="247" t="s">
        <v>481</v>
      </c>
      <c r="L117" s="11"/>
      <c r="M117" s="11"/>
    </row>
    <row r="118" spans="1:13" ht="33.799999999999997" customHeight="1" x14ac:dyDescent="0.25">
      <c r="A118" s="12"/>
      <c r="B118" s="256" t="s">
        <v>610</v>
      </c>
      <c r="C118" s="286" t="s">
        <v>576</v>
      </c>
      <c r="D118" s="242" t="s">
        <v>512</v>
      </c>
      <c r="E118" s="242" t="s">
        <v>513</v>
      </c>
      <c r="F118" s="250"/>
      <c r="G118" s="250"/>
      <c r="H118" s="225">
        <v>136873.4</v>
      </c>
      <c r="I118" s="242">
        <v>2017</v>
      </c>
      <c r="J118" s="287"/>
      <c r="K118" s="247" t="s">
        <v>514</v>
      </c>
      <c r="L118" s="11"/>
      <c r="M118" s="11"/>
    </row>
    <row r="119" spans="1:13" ht="32.950000000000003" customHeight="1" x14ac:dyDescent="0.25">
      <c r="A119" s="12">
        <v>87</v>
      </c>
      <c r="B119" s="256" t="s">
        <v>611</v>
      </c>
      <c r="C119" s="286" t="s">
        <v>578</v>
      </c>
      <c r="D119" s="242" t="s">
        <v>254</v>
      </c>
      <c r="E119" s="242" t="s">
        <v>460</v>
      </c>
      <c r="F119" s="225"/>
      <c r="G119" s="225"/>
      <c r="H119" s="226">
        <v>3229</v>
      </c>
      <c r="I119" s="242">
        <v>2017</v>
      </c>
      <c r="J119" s="289"/>
      <c r="K119" s="247" t="s">
        <v>253</v>
      </c>
      <c r="L119" s="11"/>
      <c r="M119" s="11"/>
    </row>
    <row r="120" spans="1:13" ht="34.5" customHeight="1" x14ac:dyDescent="0.25">
      <c r="A120" s="12">
        <v>88</v>
      </c>
      <c r="B120" s="256" t="s">
        <v>612</v>
      </c>
      <c r="C120" s="286" t="s">
        <v>577</v>
      </c>
      <c r="D120" s="242" t="s">
        <v>255</v>
      </c>
      <c r="E120" s="242" t="s">
        <v>424</v>
      </c>
      <c r="F120" s="225"/>
      <c r="G120" s="225"/>
      <c r="H120" s="226">
        <v>1417</v>
      </c>
      <c r="I120" s="242">
        <v>2017</v>
      </c>
      <c r="J120" s="289"/>
      <c r="K120" s="247" t="s">
        <v>253</v>
      </c>
      <c r="L120" s="11"/>
      <c r="M120" s="11"/>
    </row>
    <row r="121" spans="1:13" ht="44.35" customHeight="1" x14ac:dyDescent="0.25">
      <c r="A121" s="12">
        <v>89</v>
      </c>
      <c r="B121" s="256" t="s">
        <v>613</v>
      </c>
      <c r="C121" s="288" t="s">
        <v>579</v>
      </c>
      <c r="D121" s="242" t="s">
        <v>256</v>
      </c>
      <c r="E121" s="242" t="s">
        <v>465</v>
      </c>
      <c r="F121" s="225"/>
      <c r="G121" s="225"/>
      <c r="H121" s="226">
        <v>2605</v>
      </c>
      <c r="I121" s="242">
        <v>2017</v>
      </c>
      <c r="J121" s="289"/>
      <c r="K121" s="247" t="s">
        <v>253</v>
      </c>
      <c r="L121" s="11"/>
      <c r="M121" s="11"/>
    </row>
    <row r="122" spans="1:13" ht="32.299999999999997" customHeight="1" x14ac:dyDescent="0.25">
      <c r="A122" s="12">
        <v>90</v>
      </c>
      <c r="B122" s="256" t="s">
        <v>614</v>
      </c>
      <c r="C122" s="288" t="s">
        <v>567</v>
      </c>
      <c r="D122" s="242" t="s">
        <v>259</v>
      </c>
      <c r="E122" s="242" t="s">
        <v>461</v>
      </c>
      <c r="F122" s="225"/>
      <c r="G122" s="225"/>
      <c r="H122" s="226">
        <v>0</v>
      </c>
      <c r="I122" s="242">
        <v>2017</v>
      </c>
      <c r="J122" s="289"/>
      <c r="K122" s="247" t="s">
        <v>253</v>
      </c>
      <c r="L122" s="11"/>
      <c r="M122" s="11"/>
    </row>
    <row r="123" spans="1:13" ht="34.5" customHeight="1" x14ac:dyDescent="0.25">
      <c r="A123" s="12">
        <v>91</v>
      </c>
      <c r="B123" s="256" t="s">
        <v>614</v>
      </c>
      <c r="C123" s="288" t="s">
        <v>568</v>
      </c>
      <c r="D123" s="242" t="s">
        <v>252</v>
      </c>
      <c r="E123" s="242" t="s">
        <v>462</v>
      </c>
      <c r="F123" s="225"/>
      <c r="G123" s="225"/>
      <c r="H123" s="226">
        <v>2376</v>
      </c>
      <c r="I123" s="242">
        <v>2017</v>
      </c>
      <c r="J123" s="289"/>
      <c r="K123" s="247" t="s">
        <v>253</v>
      </c>
      <c r="L123" s="11"/>
      <c r="M123" s="11"/>
    </row>
    <row r="124" spans="1:13" ht="45.7" customHeight="1" x14ac:dyDescent="0.25">
      <c r="A124" s="12">
        <v>92</v>
      </c>
      <c r="B124" s="256" t="s">
        <v>605</v>
      </c>
      <c r="C124" s="286" t="s">
        <v>569</v>
      </c>
      <c r="D124" s="242" t="s">
        <v>258</v>
      </c>
      <c r="E124" s="242" t="s">
        <v>419</v>
      </c>
      <c r="F124" s="225"/>
      <c r="G124" s="225"/>
      <c r="H124" s="226">
        <v>1564</v>
      </c>
      <c r="I124" s="242">
        <v>2017</v>
      </c>
      <c r="J124" s="289"/>
      <c r="K124" s="247" t="s">
        <v>253</v>
      </c>
      <c r="L124" s="11"/>
      <c r="M124" s="11"/>
    </row>
    <row r="125" spans="1:13" ht="45" customHeight="1" x14ac:dyDescent="0.25">
      <c r="A125" s="12">
        <v>93</v>
      </c>
      <c r="B125" s="256" t="s">
        <v>606</v>
      </c>
      <c r="C125" s="286" t="s">
        <v>570</v>
      </c>
      <c r="D125" s="242" t="s">
        <v>257</v>
      </c>
      <c r="E125" s="242" t="s">
        <v>420</v>
      </c>
      <c r="F125" s="225"/>
      <c r="G125" s="225"/>
      <c r="H125" s="313">
        <v>0</v>
      </c>
      <c r="I125" s="290">
        <v>2018</v>
      </c>
      <c r="J125" s="289"/>
      <c r="K125" s="247" t="s">
        <v>253</v>
      </c>
      <c r="L125" s="11"/>
      <c r="M125" s="11"/>
    </row>
    <row r="126" spans="1:13" ht="24.8" customHeight="1" x14ac:dyDescent="0.25">
      <c r="A126" s="12">
        <v>94</v>
      </c>
      <c r="B126" s="291" t="s">
        <v>164</v>
      </c>
      <c r="C126" s="288" t="s">
        <v>563</v>
      </c>
      <c r="D126" s="242" t="s">
        <v>274</v>
      </c>
      <c r="E126" s="242" t="s">
        <v>298</v>
      </c>
      <c r="F126" s="225"/>
      <c r="G126" s="225"/>
      <c r="H126" s="227">
        <v>2659</v>
      </c>
      <c r="I126" s="290">
        <v>2018</v>
      </c>
      <c r="J126" s="289"/>
      <c r="K126" s="247" t="s">
        <v>300</v>
      </c>
      <c r="L126" s="11"/>
      <c r="M126" s="11"/>
    </row>
    <row r="127" spans="1:13" ht="44.35" customHeight="1" x14ac:dyDescent="0.25">
      <c r="A127" s="12">
        <v>95</v>
      </c>
      <c r="B127" s="256" t="s">
        <v>607</v>
      </c>
      <c r="C127" s="240" t="s">
        <v>410</v>
      </c>
      <c r="D127" s="242" t="s">
        <v>408</v>
      </c>
      <c r="E127" s="242" t="s">
        <v>409</v>
      </c>
      <c r="F127" s="263"/>
      <c r="G127" s="225"/>
      <c r="H127" s="227">
        <v>3392</v>
      </c>
      <c r="I127" s="296">
        <v>2017</v>
      </c>
      <c r="J127" s="289"/>
      <c r="K127" s="247" t="s">
        <v>406</v>
      </c>
      <c r="L127" s="11"/>
      <c r="M127" s="11"/>
    </row>
    <row r="128" spans="1:13" ht="56.25" customHeight="1" x14ac:dyDescent="0.25">
      <c r="A128" s="12">
        <v>96</v>
      </c>
      <c r="B128" s="256" t="s">
        <v>608</v>
      </c>
      <c r="C128" s="288" t="s">
        <v>565</v>
      </c>
      <c r="D128" s="267" t="s">
        <v>304</v>
      </c>
      <c r="E128" s="242" t="s">
        <v>432</v>
      </c>
      <c r="F128" s="225"/>
      <c r="G128" s="225"/>
      <c r="H128" s="227">
        <v>1</v>
      </c>
      <c r="I128" s="290">
        <v>2018</v>
      </c>
      <c r="J128" s="289"/>
      <c r="K128" s="247" t="s">
        <v>300</v>
      </c>
      <c r="L128" s="11"/>
      <c r="M128" s="11"/>
    </row>
    <row r="129" spans="1:13" ht="45.7" customHeight="1" x14ac:dyDescent="0.25">
      <c r="A129" s="12">
        <v>98</v>
      </c>
      <c r="B129" s="256" t="s">
        <v>609</v>
      </c>
      <c r="C129" s="240" t="s">
        <v>411</v>
      </c>
      <c r="D129" s="242" t="s">
        <v>324</v>
      </c>
      <c r="E129" s="242" t="s">
        <v>413</v>
      </c>
      <c r="F129" s="263"/>
      <c r="G129" s="225"/>
      <c r="H129" s="227">
        <v>3765</v>
      </c>
      <c r="I129" s="296">
        <v>2017</v>
      </c>
      <c r="J129" s="289"/>
      <c r="K129" s="247" t="s">
        <v>412</v>
      </c>
      <c r="L129" s="10"/>
      <c r="M129" s="10"/>
    </row>
    <row r="130" spans="1:13" ht="32.950000000000003" customHeight="1" x14ac:dyDescent="0.25">
      <c r="A130" s="12"/>
      <c r="B130" s="256" t="s">
        <v>574</v>
      </c>
      <c r="C130" s="286" t="s">
        <v>575</v>
      </c>
      <c r="D130" s="242" t="s">
        <v>301</v>
      </c>
      <c r="E130" s="242" t="s">
        <v>433</v>
      </c>
      <c r="F130" s="225"/>
      <c r="G130" s="225"/>
      <c r="H130" s="227">
        <v>1</v>
      </c>
      <c r="I130" s="290">
        <v>2018</v>
      </c>
      <c r="J130" s="289"/>
      <c r="K130" s="247" t="s">
        <v>300</v>
      </c>
      <c r="L130" s="10"/>
      <c r="M130" s="10"/>
    </row>
    <row r="131" spans="1:13" ht="33.799999999999997" customHeight="1" x14ac:dyDescent="0.25">
      <c r="A131" s="12"/>
      <c r="B131" s="256" t="s">
        <v>574</v>
      </c>
      <c r="C131" s="286" t="s">
        <v>575</v>
      </c>
      <c r="D131" s="242" t="s">
        <v>306</v>
      </c>
      <c r="E131" s="242" t="s">
        <v>434</v>
      </c>
      <c r="F131" s="225"/>
      <c r="G131" s="225"/>
      <c r="H131" s="227">
        <v>1</v>
      </c>
      <c r="I131" s="290">
        <v>2018</v>
      </c>
      <c r="J131" s="289"/>
      <c r="K131" s="247" t="s">
        <v>300</v>
      </c>
      <c r="L131" s="10"/>
      <c r="M131" s="10"/>
    </row>
    <row r="132" spans="1:13" ht="35.5" customHeight="1" x14ac:dyDescent="0.25">
      <c r="A132" s="12"/>
      <c r="B132" s="256" t="s">
        <v>574</v>
      </c>
      <c r="C132" s="286" t="s">
        <v>575</v>
      </c>
      <c r="D132" s="242" t="s">
        <v>308</v>
      </c>
      <c r="E132" s="242" t="s">
        <v>435</v>
      </c>
      <c r="F132" s="225"/>
      <c r="G132" s="225"/>
      <c r="H132" s="227">
        <v>1</v>
      </c>
      <c r="I132" s="290">
        <v>2018</v>
      </c>
      <c r="J132" s="289"/>
      <c r="K132" s="247" t="s">
        <v>300</v>
      </c>
      <c r="L132" s="10"/>
      <c r="M132" s="10"/>
    </row>
    <row r="133" spans="1:13" ht="35.5" customHeight="1" x14ac:dyDescent="0.25">
      <c r="A133" s="12"/>
      <c r="B133" s="256" t="s">
        <v>574</v>
      </c>
      <c r="C133" s="286" t="s">
        <v>575</v>
      </c>
      <c r="D133" s="242" t="s">
        <v>310</v>
      </c>
      <c r="E133" s="242" t="s">
        <v>436</v>
      </c>
      <c r="F133" s="225"/>
      <c r="G133" s="225"/>
      <c r="H133" s="227">
        <v>1</v>
      </c>
      <c r="I133" s="290">
        <v>2018</v>
      </c>
      <c r="J133" s="289"/>
      <c r="K133" s="247" t="s">
        <v>300</v>
      </c>
      <c r="L133" s="10"/>
      <c r="M133" s="10"/>
    </row>
    <row r="134" spans="1:13" ht="33.799999999999997" customHeight="1" x14ac:dyDescent="0.25">
      <c r="A134" s="12"/>
      <c r="B134" s="256" t="s">
        <v>574</v>
      </c>
      <c r="C134" s="286" t="s">
        <v>575</v>
      </c>
      <c r="D134" s="242" t="s">
        <v>312</v>
      </c>
      <c r="E134" s="242" t="s">
        <v>437</v>
      </c>
      <c r="F134" s="225"/>
      <c r="G134" s="225"/>
      <c r="H134" s="227">
        <v>1</v>
      </c>
      <c r="I134" s="290">
        <v>2018</v>
      </c>
      <c r="J134" s="289"/>
      <c r="K134" s="247" t="s">
        <v>300</v>
      </c>
      <c r="L134" s="10"/>
      <c r="M134" s="10"/>
    </row>
    <row r="135" spans="1:13" ht="36.700000000000003" customHeight="1" x14ac:dyDescent="0.25">
      <c r="A135" s="12"/>
      <c r="B135" s="256" t="s">
        <v>574</v>
      </c>
      <c r="C135" s="286" t="s">
        <v>575</v>
      </c>
      <c r="D135" s="242" t="s">
        <v>314</v>
      </c>
      <c r="E135" s="242" t="s">
        <v>438</v>
      </c>
      <c r="F135" s="225"/>
      <c r="G135" s="225"/>
      <c r="H135" s="227">
        <v>1</v>
      </c>
      <c r="I135" s="290">
        <v>2018</v>
      </c>
      <c r="J135" s="289"/>
      <c r="K135" s="247" t="s">
        <v>300</v>
      </c>
      <c r="L135" s="10"/>
      <c r="M135" s="10"/>
    </row>
    <row r="136" spans="1:13" ht="46.55" customHeight="1" x14ac:dyDescent="0.25">
      <c r="A136" s="12"/>
      <c r="B136" s="256" t="s">
        <v>404</v>
      </c>
      <c r="C136" s="240" t="s">
        <v>360</v>
      </c>
      <c r="D136" s="242" t="s">
        <v>403</v>
      </c>
      <c r="E136" s="242" t="s">
        <v>405</v>
      </c>
      <c r="F136" s="263"/>
      <c r="G136" s="225"/>
      <c r="H136" s="227">
        <v>5267181.4000000004</v>
      </c>
      <c r="I136" s="296">
        <v>2017</v>
      </c>
      <c r="J136" s="289"/>
      <c r="K136" s="247" t="s">
        <v>406</v>
      </c>
      <c r="L136" s="10"/>
      <c r="M136" s="10"/>
    </row>
    <row r="137" spans="1:13" ht="45.7" customHeight="1" x14ac:dyDescent="0.25">
      <c r="A137" s="12"/>
      <c r="B137" s="256" t="s">
        <v>404</v>
      </c>
      <c r="C137" s="240" t="s">
        <v>360</v>
      </c>
      <c r="D137" s="242" t="s">
        <v>482</v>
      </c>
      <c r="E137" s="242" t="s">
        <v>484</v>
      </c>
      <c r="F137" s="263"/>
      <c r="G137" s="225"/>
      <c r="H137" s="227">
        <v>6847</v>
      </c>
      <c r="I137" s="296">
        <v>2017</v>
      </c>
      <c r="J137" s="289"/>
      <c r="K137" s="247" t="s">
        <v>406</v>
      </c>
      <c r="L137" s="10"/>
      <c r="M137" s="10"/>
    </row>
    <row r="138" spans="1:13" ht="45" customHeight="1" x14ac:dyDescent="0.25">
      <c r="A138" s="12"/>
      <c r="B138" s="256" t="s">
        <v>404</v>
      </c>
      <c r="C138" s="240" t="s">
        <v>360</v>
      </c>
      <c r="D138" s="242" t="s">
        <v>483</v>
      </c>
      <c r="E138" s="242" t="s">
        <v>485</v>
      </c>
      <c r="F138" s="263"/>
      <c r="G138" s="225"/>
      <c r="H138" s="227">
        <v>3608</v>
      </c>
      <c r="I138" s="296">
        <v>2017</v>
      </c>
      <c r="J138" s="289"/>
      <c r="K138" s="247" t="s">
        <v>406</v>
      </c>
      <c r="L138" s="10"/>
      <c r="M138" s="10"/>
    </row>
    <row r="139" spans="1:13" ht="36.700000000000003" customHeight="1" x14ac:dyDescent="0.25">
      <c r="A139" s="12"/>
      <c r="B139" s="256" t="s">
        <v>604</v>
      </c>
      <c r="C139" s="240" t="s">
        <v>360</v>
      </c>
      <c r="D139" s="242" t="s">
        <v>374</v>
      </c>
      <c r="E139" s="242" t="s">
        <v>365</v>
      </c>
      <c r="F139" s="263"/>
      <c r="G139" s="225"/>
      <c r="H139" s="227">
        <v>799.47</v>
      </c>
      <c r="I139" s="296">
        <v>2018</v>
      </c>
      <c r="J139" s="289"/>
      <c r="K139" s="247" t="s">
        <v>375</v>
      </c>
      <c r="L139" s="10"/>
      <c r="M139" s="10"/>
    </row>
    <row r="140" spans="1:13" ht="35.35" customHeight="1" x14ac:dyDescent="0.25">
      <c r="A140" s="12"/>
      <c r="B140" s="256" t="s">
        <v>603</v>
      </c>
      <c r="C140" s="240" t="s">
        <v>360</v>
      </c>
      <c r="D140" s="242" t="s">
        <v>363</v>
      </c>
      <c r="E140" s="242" t="s">
        <v>365</v>
      </c>
      <c r="F140" s="263"/>
      <c r="G140" s="225"/>
      <c r="H140" s="227">
        <v>799.47</v>
      </c>
      <c r="I140" s="296">
        <v>2018</v>
      </c>
      <c r="J140" s="289"/>
      <c r="K140" s="247" t="s">
        <v>366</v>
      </c>
      <c r="L140" s="10"/>
      <c r="M140" s="10"/>
    </row>
    <row r="141" spans="1:13" ht="34" customHeight="1" x14ac:dyDescent="0.25">
      <c r="A141" s="12"/>
      <c r="B141" s="256" t="s">
        <v>602</v>
      </c>
      <c r="C141" s="240" t="s">
        <v>360</v>
      </c>
      <c r="D141" s="242" t="s">
        <v>369</v>
      </c>
      <c r="E141" s="242" t="s">
        <v>365</v>
      </c>
      <c r="F141" s="263"/>
      <c r="G141" s="225"/>
      <c r="H141" s="227">
        <v>1258.83</v>
      </c>
      <c r="I141" s="296">
        <v>2018</v>
      </c>
      <c r="J141" s="289"/>
      <c r="K141" s="247" t="s">
        <v>367</v>
      </c>
      <c r="L141" s="10"/>
      <c r="M141" s="10"/>
    </row>
    <row r="142" spans="1:13" ht="39.4" customHeight="1" x14ac:dyDescent="0.25">
      <c r="A142" s="12"/>
      <c r="B142" s="256" t="s">
        <v>601</v>
      </c>
      <c r="C142" s="240" t="s">
        <v>360</v>
      </c>
      <c r="D142" s="242" t="s">
        <v>373</v>
      </c>
      <c r="E142" s="242" t="s">
        <v>365</v>
      </c>
      <c r="F142" s="263"/>
      <c r="G142" s="225"/>
      <c r="H142" s="227">
        <v>0</v>
      </c>
      <c r="I142" s="296">
        <v>2018</v>
      </c>
      <c r="J142" s="289"/>
      <c r="K142" s="247" t="s">
        <v>372</v>
      </c>
      <c r="L142" s="10"/>
      <c r="M142" s="10"/>
    </row>
    <row r="143" spans="1:13" ht="38.049999999999997" customHeight="1" x14ac:dyDescent="0.25">
      <c r="A143" s="12"/>
      <c r="B143" s="256" t="s">
        <v>600</v>
      </c>
      <c r="C143" s="240" t="s">
        <v>360</v>
      </c>
      <c r="D143" s="242" t="s">
        <v>393</v>
      </c>
      <c r="E143" s="242" t="s">
        <v>365</v>
      </c>
      <c r="F143" s="263"/>
      <c r="G143" s="225"/>
      <c r="H143" s="227">
        <v>1258.83</v>
      </c>
      <c r="I143" s="296">
        <v>2018</v>
      </c>
      <c r="J143" s="289"/>
      <c r="K143" s="247" t="s">
        <v>394</v>
      </c>
      <c r="L143" s="10"/>
      <c r="M143" s="10"/>
    </row>
    <row r="144" spans="1:13" ht="35.35" customHeight="1" x14ac:dyDescent="0.25">
      <c r="A144" s="12"/>
      <c r="B144" s="256" t="s">
        <v>596</v>
      </c>
      <c r="C144" s="240" t="s">
        <v>360</v>
      </c>
      <c r="D144" s="242" t="s">
        <v>386</v>
      </c>
      <c r="E144" s="242" t="s">
        <v>365</v>
      </c>
      <c r="F144" s="263"/>
      <c r="G144" s="225"/>
      <c r="H144" s="227">
        <v>1258.83</v>
      </c>
      <c r="I144" s="296">
        <v>2018</v>
      </c>
      <c r="J144" s="289"/>
      <c r="K144" s="247" t="s">
        <v>387</v>
      </c>
      <c r="L144" s="10"/>
      <c r="M144" s="10"/>
    </row>
    <row r="145" spans="1:13" ht="32.6" customHeight="1" x14ac:dyDescent="0.25">
      <c r="A145" s="12"/>
      <c r="B145" s="256" t="s">
        <v>595</v>
      </c>
      <c r="C145" s="240" t="s">
        <v>360</v>
      </c>
      <c r="D145" s="242" t="s">
        <v>376</v>
      </c>
      <c r="E145" s="242" t="s">
        <v>365</v>
      </c>
      <c r="F145" s="263"/>
      <c r="G145" s="225"/>
      <c r="H145" s="227">
        <v>1258.83</v>
      </c>
      <c r="I145" s="296">
        <v>2018</v>
      </c>
      <c r="J145" s="289"/>
      <c r="K145" s="247" t="s">
        <v>377</v>
      </c>
      <c r="L145" s="10"/>
      <c r="M145" s="10"/>
    </row>
    <row r="146" spans="1:13" ht="44.35" customHeight="1" x14ac:dyDescent="0.25">
      <c r="A146" s="12"/>
      <c r="B146" s="256" t="s">
        <v>597</v>
      </c>
      <c r="C146" s="240" t="s">
        <v>360</v>
      </c>
      <c r="D146" s="242" t="s">
        <v>384</v>
      </c>
      <c r="E146" s="242" t="s">
        <v>365</v>
      </c>
      <c r="F146" s="263"/>
      <c r="G146" s="225"/>
      <c r="H146" s="227">
        <v>1258.83</v>
      </c>
      <c r="I146" s="296">
        <v>2018</v>
      </c>
      <c r="J146" s="289"/>
      <c r="K146" s="247" t="s">
        <v>385</v>
      </c>
      <c r="L146" s="10"/>
      <c r="M146" s="10"/>
    </row>
    <row r="147" spans="1:13" ht="32.6" x14ac:dyDescent="0.25">
      <c r="A147" s="12"/>
      <c r="B147" s="256" t="s">
        <v>598</v>
      </c>
      <c r="C147" s="292" t="s">
        <v>580</v>
      </c>
      <c r="D147" s="242" t="s">
        <v>440</v>
      </c>
      <c r="E147" s="242" t="s">
        <v>442</v>
      </c>
      <c r="F147" s="263"/>
      <c r="G147" s="225"/>
      <c r="H147" s="228">
        <v>3842.72</v>
      </c>
      <c r="I147" s="296">
        <v>2018</v>
      </c>
      <c r="J147" s="245"/>
      <c r="K147" s="247" t="s">
        <v>441</v>
      </c>
      <c r="L147" s="10"/>
      <c r="M147" s="10"/>
    </row>
    <row r="148" spans="1:13" ht="43.5" customHeight="1" x14ac:dyDescent="0.25">
      <c r="A148" s="12"/>
      <c r="B148" s="256" t="s">
        <v>599</v>
      </c>
      <c r="C148" s="292" t="s">
        <v>581</v>
      </c>
      <c r="D148" s="242" t="s">
        <v>443</v>
      </c>
      <c r="E148" s="242" t="s">
        <v>444</v>
      </c>
      <c r="F148" s="263"/>
      <c r="G148" s="225"/>
      <c r="H148" s="228">
        <v>1454.55</v>
      </c>
      <c r="I148" s="296">
        <v>2018</v>
      </c>
      <c r="J148" s="245"/>
      <c r="K148" s="247" t="s">
        <v>445</v>
      </c>
      <c r="L148" s="10"/>
      <c r="M148" s="10"/>
    </row>
    <row r="149" spans="1:13" ht="33.799999999999997" customHeight="1" x14ac:dyDescent="0.25">
      <c r="A149" s="12"/>
      <c r="B149" s="256" t="s">
        <v>490</v>
      </c>
      <c r="C149" s="292" t="s">
        <v>582</v>
      </c>
      <c r="D149" s="242" t="s">
        <v>491</v>
      </c>
      <c r="E149" s="242" t="s">
        <v>492</v>
      </c>
      <c r="F149" s="263"/>
      <c r="G149" s="225"/>
      <c r="H149" s="228">
        <v>47755.14</v>
      </c>
      <c r="I149" s="296">
        <v>2016</v>
      </c>
      <c r="J149" s="245"/>
      <c r="K149" s="247" t="s">
        <v>493</v>
      </c>
      <c r="L149" s="10"/>
      <c r="M149" s="10"/>
    </row>
    <row r="150" spans="1:13" ht="39.1" customHeight="1" x14ac:dyDescent="0.25">
      <c r="A150" s="12"/>
      <c r="B150" s="256" t="s">
        <v>497</v>
      </c>
      <c r="C150" s="292" t="s">
        <v>583</v>
      </c>
      <c r="D150" s="242" t="s">
        <v>498</v>
      </c>
      <c r="E150" s="242" t="s">
        <v>499</v>
      </c>
      <c r="F150" s="263"/>
      <c r="G150" s="225"/>
      <c r="H150" s="228">
        <v>7627.2</v>
      </c>
      <c r="I150" s="296">
        <v>2018</v>
      </c>
      <c r="J150" s="245"/>
      <c r="K150" s="247" t="s">
        <v>500</v>
      </c>
      <c r="L150" s="10"/>
      <c r="M150" s="10"/>
    </row>
    <row r="151" spans="1:13" ht="54.35" x14ac:dyDescent="0.25">
      <c r="A151" s="12"/>
      <c r="B151" s="256" t="s">
        <v>501</v>
      </c>
      <c r="C151" s="292" t="s">
        <v>584</v>
      </c>
      <c r="D151" s="242" t="s">
        <v>446</v>
      </c>
      <c r="E151" s="242" t="s">
        <v>447</v>
      </c>
      <c r="F151" s="263"/>
      <c r="G151" s="225"/>
      <c r="H151" s="228">
        <v>13897.18</v>
      </c>
      <c r="I151" s="296">
        <v>2018</v>
      </c>
      <c r="J151" s="245"/>
      <c r="K151" s="247" t="s">
        <v>448</v>
      </c>
      <c r="L151" s="10"/>
      <c r="M151" s="10"/>
    </row>
    <row r="152" spans="1:13" ht="33.799999999999997" customHeight="1" x14ac:dyDescent="0.25">
      <c r="A152" s="12"/>
      <c r="B152" s="256" t="s">
        <v>507</v>
      </c>
      <c r="C152" s="292" t="s">
        <v>585</v>
      </c>
      <c r="D152" s="242" t="s">
        <v>508</v>
      </c>
      <c r="E152" s="242" t="s">
        <v>509</v>
      </c>
      <c r="F152" s="263"/>
      <c r="G152" s="225"/>
      <c r="H152" s="228">
        <v>24103.8</v>
      </c>
      <c r="I152" s="296">
        <v>2016</v>
      </c>
      <c r="J152" s="245"/>
      <c r="K152" s="247" t="s">
        <v>493</v>
      </c>
      <c r="L152" s="10"/>
      <c r="M152" s="10"/>
    </row>
    <row r="153" spans="1:13" ht="33.799999999999997" customHeight="1" x14ac:dyDescent="0.25">
      <c r="A153" s="12"/>
      <c r="B153" s="256" t="s">
        <v>519</v>
      </c>
      <c r="C153" s="292" t="s">
        <v>586</v>
      </c>
      <c r="D153" s="242" t="s">
        <v>395</v>
      </c>
      <c r="E153" s="242" t="s">
        <v>396</v>
      </c>
      <c r="F153" s="263"/>
      <c r="G153" s="225"/>
      <c r="H153" s="228">
        <v>1154.79</v>
      </c>
      <c r="I153" s="296">
        <v>2018</v>
      </c>
      <c r="J153" s="245"/>
      <c r="K153" s="247" t="s">
        <v>518</v>
      </c>
      <c r="L153" s="10"/>
      <c r="M153" s="10"/>
    </row>
    <row r="154" spans="1:13" ht="46.55" customHeight="1" x14ac:dyDescent="0.25">
      <c r="A154" s="12"/>
      <c r="B154" s="256" t="s">
        <v>474</v>
      </c>
      <c r="C154" s="292" t="s">
        <v>583</v>
      </c>
      <c r="D154" s="242" t="s">
        <v>469</v>
      </c>
      <c r="E154" s="293">
        <v>33131</v>
      </c>
      <c r="F154" s="263"/>
      <c r="G154" s="225"/>
      <c r="H154" s="228">
        <v>33131</v>
      </c>
      <c r="I154" s="296">
        <v>2015</v>
      </c>
      <c r="J154" s="245"/>
      <c r="K154" s="247" t="s">
        <v>470</v>
      </c>
      <c r="L154" s="10"/>
      <c r="M154" s="10"/>
    </row>
    <row r="155" spans="1:13" ht="57.75" customHeight="1" x14ac:dyDescent="0.25">
      <c r="A155" s="12"/>
      <c r="B155" s="256" t="s">
        <v>473</v>
      </c>
      <c r="C155" s="292" t="s">
        <v>587</v>
      </c>
      <c r="D155" s="242" t="s">
        <v>471</v>
      </c>
      <c r="E155" s="242"/>
      <c r="F155" s="263"/>
      <c r="G155" s="225"/>
      <c r="H155" s="228">
        <v>15295679.449999999</v>
      </c>
      <c r="I155" s="296">
        <v>2015</v>
      </c>
      <c r="J155" s="245"/>
      <c r="K155" s="247" t="s">
        <v>472</v>
      </c>
      <c r="L155" s="10"/>
      <c r="M155" s="10"/>
    </row>
    <row r="156" spans="1:13" ht="54.35" customHeight="1" x14ac:dyDescent="0.25">
      <c r="A156" s="12"/>
      <c r="B156" s="256" t="s">
        <v>475</v>
      </c>
      <c r="C156" s="292" t="s">
        <v>588</v>
      </c>
      <c r="D156" s="242" t="s">
        <v>476</v>
      </c>
      <c r="E156" s="242"/>
      <c r="F156" s="263"/>
      <c r="G156" s="225"/>
      <c r="H156" s="228">
        <v>174770.61</v>
      </c>
      <c r="I156" s="296">
        <v>2015</v>
      </c>
      <c r="J156" s="245"/>
      <c r="K156" s="247" t="s">
        <v>472</v>
      </c>
      <c r="L156" s="10"/>
      <c r="M156" s="10"/>
    </row>
    <row r="157" spans="1:13" ht="63" customHeight="1" x14ac:dyDescent="0.25">
      <c r="A157" s="12"/>
      <c r="B157" s="236" t="s">
        <v>616</v>
      </c>
      <c r="C157" s="239" t="s">
        <v>397</v>
      </c>
      <c r="D157" s="242" t="s">
        <v>399</v>
      </c>
      <c r="E157" s="242" t="s">
        <v>398</v>
      </c>
      <c r="F157" s="294"/>
      <c r="G157" s="250"/>
      <c r="H157" s="225">
        <v>3411.45</v>
      </c>
      <c r="I157" s="297">
        <v>2018</v>
      </c>
      <c r="J157" s="295"/>
      <c r="K157" s="247" t="s">
        <v>400</v>
      </c>
      <c r="L157" s="10"/>
      <c r="M157" s="10"/>
    </row>
    <row r="158" spans="1:13" ht="70.5" customHeight="1" x14ac:dyDescent="0.25">
      <c r="A158" s="12"/>
      <c r="B158" s="254" t="s">
        <v>615</v>
      </c>
      <c r="C158" s="253" t="s">
        <v>589</v>
      </c>
      <c r="D158" s="242" t="s">
        <v>279</v>
      </c>
      <c r="E158" s="255" t="s">
        <v>294</v>
      </c>
      <c r="F158" s="263"/>
      <c r="G158" s="225"/>
      <c r="H158" s="225">
        <v>1193422.68</v>
      </c>
      <c r="I158" s="296">
        <v>2017</v>
      </c>
      <c r="J158" s="10"/>
      <c r="K158" s="224" t="s">
        <v>288</v>
      </c>
      <c r="L158" s="10"/>
      <c r="M158" s="10"/>
    </row>
    <row r="159" spans="1:13" ht="66.25" customHeight="1" x14ac:dyDescent="0.25">
      <c r="A159" s="12">
        <v>101</v>
      </c>
      <c r="B159" s="254" t="s">
        <v>615</v>
      </c>
      <c r="C159" s="253" t="s">
        <v>590</v>
      </c>
      <c r="D159" s="242" t="s">
        <v>281</v>
      </c>
      <c r="E159" s="255" t="s">
        <v>293</v>
      </c>
      <c r="F159" s="263"/>
      <c r="G159" s="225"/>
      <c r="H159" s="225">
        <v>1845444.78</v>
      </c>
      <c r="I159" s="296">
        <v>2017</v>
      </c>
      <c r="J159" s="10"/>
      <c r="K159" s="224" t="s">
        <v>288</v>
      </c>
      <c r="L159" s="10"/>
      <c r="M159" s="10"/>
    </row>
    <row r="160" spans="1:13" ht="67.75" customHeight="1" x14ac:dyDescent="0.25">
      <c r="A160" s="12">
        <v>102</v>
      </c>
      <c r="B160" s="254" t="s">
        <v>615</v>
      </c>
      <c r="C160" s="253" t="s">
        <v>591</v>
      </c>
      <c r="D160" s="242" t="s">
        <v>283</v>
      </c>
      <c r="E160" s="255" t="s">
        <v>296</v>
      </c>
      <c r="F160" s="263"/>
      <c r="G160" s="225"/>
      <c r="H160" s="225">
        <v>675999.59</v>
      </c>
      <c r="I160" s="296">
        <v>2017</v>
      </c>
      <c r="J160" s="10"/>
      <c r="K160" s="224" t="s">
        <v>288</v>
      </c>
      <c r="L160" s="10"/>
      <c r="M160" s="10"/>
    </row>
    <row r="161" spans="1:13" ht="67.75" customHeight="1" x14ac:dyDescent="0.25">
      <c r="A161" s="12">
        <v>103</v>
      </c>
      <c r="B161" s="254" t="s">
        <v>615</v>
      </c>
      <c r="C161" s="253" t="s">
        <v>592</v>
      </c>
      <c r="D161" s="242" t="s">
        <v>285</v>
      </c>
      <c r="E161" s="255" t="s">
        <v>295</v>
      </c>
      <c r="F161" s="263"/>
      <c r="G161" s="225"/>
      <c r="H161" s="225">
        <v>206433.92000000001</v>
      </c>
      <c r="I161" s="296">
        <v>2017</v>
      </c>
      <c r="J161" s="10"/>
      <c r="K161" s="224" t="s">
        <v>288</v>
      </c>
      <c r="L161" s="10"/>
      <c r="M161" s="10"/>
    </row>
    <row r="162" spans="1:13" ht="66.75" customHeight="1" x14ac:dyDescent="0.25">
      <c r="A162" s="12">
        <v>104</v>
      </c>
      <c r="B162" s="254" t="s">
        <v>615</v>
      </c>
      <c r="C162" s="253" t="s">
        <v>593</v>
      </c>
      <c r="D162" s="242" t="s">
        <v>287</v>
      </c>
      <c r="E162" s="255" t="s">
        <v>297</v>
      </c>
      <c r="F162" s="263"/>
      <c r="G162" s="225"/>
      <c r="H162" s="225">
        <v>1175576.22</v>
      </c>
      <c r="I162" s="296">
        <v>2017</v>
      </c>
      <c r="J162" s="10"/>
      <c r="K162" s="224" t="s">
        <v>288</v>
      </c>
      <c r="L162" s="10"/>
      <c r="M162" s="10"/>
    </row>
    <row r="163" spans="1:13" ht="66.75" customHeight="1" x14ac:dyDescent="0.25">
      <c r="A163" s="12"/>
      <c r="B163" s="254" t="s">
        <v>615</v>
      </c>
      <c r="C163" s="253" t="s">
        <v>594</v>
      </c>
      <c r="D163" s="242" t="s">
        <v>520</v>
      </c>
      <c r="E163" s="255" t="s">
        <v>521</v>
      </c>
      <c r="F163" s="263"/>
      <c r="G163" s="225"/>
      <c r="H163" s="225">
        <v>8940966.6899999995</v>
      </c>
      <c r="I163" s="296">
        <v>2018</v>
      </c>
      <c r="J163" s="10"/>
      <c r="K163" s="224" t="s">
        <v>522</v>
      </c>
      <c r="L163" s="10"/>
      <c r="M163" s="10"/>
    </row>
    <row r="164" spans="1:13" x14ac:dyDescent="0.25">
      <c r="A164" s="12"/>
      <c r="B164" s="328" t="s">
        <v>110</v>
      </c>
      <c r="C164" s="329"/>
      <c r="D164" s="82"/>
      <c r="E164" s="82"/>
      <c r="F164" s="83"/>
      <c r="G164" s="83"/>
      <c r="H164" s="85">
        <f>SUM(H114:H163)</f>
        <v>43912395.210000001</v>
      </c>
      <c r="I164" s="84"/>
      <c r="J164" s="84"/>
      <c r="K164" s="84"/>
      <c r="L164" s="84"/>
      <c r="M164" s="211"/>
    </row>
    <row r="165" spans="1:13" x14ac:dyDescent="0.25">
      <c r="A165" s="89"/>
    </row>
    <row r="166" spans="1:13" ht="14.95" customHeight="1" x14ac:dyDescent="0.25">
      <c r="A166" s="89"/>
      <c r="B166" s="317" t="s">
        <v>543</v>
      </c>
      <c r="C166" s="317"/>
      <c r="D166" s="317"/>
      <c r="E166" s="317"/>
      <c r="F166" s="317"/>
      <c r="G166" s="317"/>
      <c r="H166" s="317"/>
      <c r="I166" s="317"/>
      <c r="J166" s="317"/>
      <c r="K166" s="317"/>
      <c r="L166" s="317"/>
      <c r="M166" s="317"/>
    </row>
    <row r="167" spans="1:13" x14ac:dyDescent="0.25">
      <c r="A167" s="89"/>
      <c r="B167" s="87"/>
      <c r="C167" s="90"/>
      <c r="D167" s="90"/>
      <c r="E167" s="90"/>
      <c r="F167" s="90"/>
      <c r="G167" s="90"/>
      <c r="H167" s="90"/>
    </row>
    <row r="168" spans="1:13" ht="44.35" customHeight="1" x14ac:dyDescent="0.25">
      <c r="A168" s="12">
        <v>105</v>
      </c>
      <c r="B168" s="91" t="s">
        <v>157</v>
      </c>
      <c r="C168" s="215" t="s">
        <v>46</v>
      </c>
      <c r="D168" s="10"/>
      <c r="E168" s="10"/>
      <c r="F168" s="88">
        <v>1790</v>
      </c>
      <c r="G168" s="14">
        <f t="shared" ref="G168" si="9">F168</f>
        <v>1790</v>
      </c>
      <c r="H168" s="12"/>
      <c r="I168" s="19">
        <v>2015</v>
      </c>
      <c r="J168" s="10"/>
      <c r="K168" s="10"/>
      <c r="L168" s="10"/>
      <c r="M168" s="10"/>
    </row>
    <row r="169" spans="1:13" ht="29.25" customHeight="1" x14ac:dyDescent="0.25">
      <c r="A169" s="12">
        <v>106</v>
      </c>
      <c r="B169" s="258" t="s">
        <v>158</v>
      </c>
      <c r="C169" s="239" t="s">
        <v>46</v>
      </c>
      <c r="D169" s="245"/>
      <c r="E169" s="245"/>
      <c r="F169" s="298">
        <v>999</v>
      </c>
      <c r="G169" s="225">
        <v>999</v>
      </c>
      <c r="H169" s="255"/>
      <c r="I169" s="299">
        <v>2017</v>
      </c>
      <c r="J169" s="245"/>
      <c r="K169" s="300" t="s">
        <v>289</v>
      </c>
      <c r="L169" s="10"/>
      <c r="M169" s="10"/>
    </row>
    <row r="170" spans="1:13" ht="29.25" customHeight="1" x14ac:dyDescent="0.25">
      <c r="A170" s="12">
        <v>107</v>
      </c>
      <c r="B170" s="258" t="s">
        <v>159</v>
      </c>
      <c r="C170" s="239" t="s">
        <v>46</v>
      </c>
      <c r="D170" s="301"/>
      <c r="E170" s="301"/>
      <c r="F170" s="302">
        <v>999</v>
      </c>
      <c r="G170" s="303">
        <v>999</v>
      </c>
      <c r="H170" s="304"/>
      <c r="I170" s="299">
        <v>2017</v>
      </c>
      <c r="J170" s="245"/>
      <c r="K170" s="300" t="s">
        <v>289</v>
      </c>
      <c r="L170" s="10"/>
      <c r="M170" s="10"/>
    </row>
    <row r="171" spans="1:13" ht="29.25" customHeight="1" x14ac:dyDescent="0.25">
      <c r="A171" s="12"/>
      <c r="B171" s="305" t="s">
        <v>523</v>
      </c>
      <c r="C171" s="239" t="s">
        <v>46</v>
      </c>
      <c r="D171" s="255"/>
      <c r="E171" s="255"/>
      <c r="F171" s="306">
        <v>4480</v>
      </c>
      <c r="G171" s="225">
        <f t="shared" ref="G171" si="10">F171</f>
        <v>4480</v>
      </c>
      <c r="H171" s="255"/>
      <c r="I171" s="242">
        <v>2018</v>
      </c>
      <c r="J171" s="255"/>
      <c r="K171" s="307" t="s">
        <v>524</v>
      </c>
      <c r="L171" s="10"/>
      <c r="M171" s="10"/>
    </row>
    <row r="172" spans="1:13" ht="43.5" customHeight="1" x14ac:dyDescent="0.25">
      <c r="A172" s="12"/>
      <c r="B172" s="22" t="s">
        <v>334</v>
      </c>
      <c r="C172" s="239" t="s">
        <v>46</v>
      </c>
      <c r="D172" s="255"/>
      <c r="E172" s="255"/>
      <c r="F172" s="306">
        <v>4190</v>
      </c>
      <c r="G172" s="225">
        <f>F172</f>
        <v>4190</v>
      </c>
      <c r="H172" s="255"/>
      <c r="I172" s="242">
        <v>2018</v>
      </c>
      <c r="J172" s="255"/>
      <c r="K172" s="308" t="s">
        <v>335</v>
      </c>
      <c r="L172" s="10"/>
      <c r="M172" s="10"/>
    </row>
    <row r="173" spans="1:13" ht="27.7" customHeight="1" x14ac:dyDescent="0.25">
      <c r="A173" s="12"/>
      <c r="B173" s="22" t="s">
        <v>359</v>
      </c>
      <c r="C173" s="239" t="s">
        <v>46</v>
      </c>
      <c r="D173" s="255"/>
      <c r="E173" s="255"/>
      <c r="F173" s="306">
        <v>8400</v>
      </c>
      <c r="G173" s="225">
        <f>F173</f>
        <v>8400</v>
      </c>
      <c r="H173" s="255"/>
      <c r="I173" s="242">
        <v>2018</v>
      </c>
      <c r="J173" s="255"/>
      <c r="K173" s="308" t="s">
        <v>358</v>
      </c>
      <c r="L173" s="10"/>
      <c r="M173" s="10"/>
    </row>
    <row r="174" spans="1:13" ht="28.55" customHeight="1" x14ac:dyDescent="0.25">
      <c r="A174" s="12"/>
      <c r="B174" s="22" t="s">
        <v>340</v>
      </c>
      <c r="C174" s="239" t="s">
        <v>46</v>
      </c>
      <c r="D174" s="255"/>
      <c r="E174" s="255"/>
      <c r="F174" s="306">
        <v>2659</v>
      </c>
      <c r="G174" s="225">
        <f t="shared" ref="G174" si="11">F174</f>
        <v>2659</v>
      </c>
      <c r="H174" s="255"/>
      <c r="I174" s="242">
        <v>2018</v>
      </c>
      <c r="J174" s="255"/>
      <c r="K174" s="308" t="s">
        <v>621</v>
      </c>
      <c r="L174" s="10"/>
      <c r="M174" s="10"/>
    </row>
    <row r="175" spans="1:13" ht="33.450000000000003" customHeight="1" x14ac:dyDescent="0.25">
      <c r="A175" s="12"/>
      <c r="B175" s="22" t="s">
        <v>341</v>
      </c>
      <c r="C175" s="239" t="s">
        <v>46</v>
      </c>
      <c r="D175" s="255"/>
      <c r="E175" s="255"/>
      <c r="F175" s="306">
        <v>2659</v>
      </c>
      <c r="G175" s="225">
        <f t="shared" ref="G175:G183" si="12">F175</f>
        <v>2659</v>
      </c>
      <c r="H175" s="255"/>
      <c r="I175" s="242">
        <v>2018</v>
      </c>
      <c r="J175" s="255"/>
      <c r="K175" s="308" t="s">
        <v>621</v>
      </c>
      <c r="L175" s="10"/>
      <c r="M175" s="10"/>
    </row>
    <row r="176" spans="1:13" ht="38.049999999999997" x14ac:dyDescent="0.25">
      <c r="A176" s="12"/>
      <c r="B176" s="22" t="s">
        <v>336</v>
      </c>
      <c r="C176" s="239" t="s">
        <v>46</v>
      </c>
      <c r="D176" s="255"/>
      <c r="E176" s="255"/>
      <c r="F176" s="306">
        <v>3548</v>
      </c>
      <c r="G176" s="225">
        <f t="shared" si="12"/>
        <v>3548</v>
      </c>
      <c r="H176" s="255"/>
      <c r="I176" s="242">
        <v>2018</v>
      </c>
      <c r="J176" s="255"/>
      <c r="K176" s="308" t="s">
        <v>621</v>
      </c>
      <c r="L176" s="10"/>
      <c r="M176" s="10"/>
    </row>
    <row r="177" spans="1:13" ht="38.049999999999997" x14ac:dyDescent="0.25">
      <c r="A177" s="12"/>
      <c r="B177" s="22" t="s">
        <v>337</v>
      </c>
      <c r="C177" s="239" t="s">
        <v>46</v>
      </c>
      <c r="D177" s="255"/>
      <c r="E177" s="255"/>
      <c r="F177" s="306">
        <v>4559</v>
      </c>
      <c r="G177" s="225">
        <f t="shared" si="12"/>
        <v>4559</v>
      </c>
      <c r="H177" s="255"/>
      <c r="I177" s="242">
        <v>2018</v>
      </c>
      <c r="J177" s="255"/>
      <c r="K177" s="308" t="s">
        <v>621</v>
      </c>
      <c r="L177" s="10"/>
      <c r="M177" s="10"/>
    </row>
    <row r="178" spans="1:13" ht="38.049999999999997" x14ac:dyDescent="0.25">
      <c r="A178" s="12"/>
      <c r="B178" s="305" t="s">
        <v>338</v>
      </c>
      <c r="C178" s="239" t="s">
        <v>46</v>
      </c>
      <c r="D178" s="255"/>
      <c r="E178" s="255"/>
      <c r="F178" s="306">
        <v>4559</v>
      </c>
      <c r="G178" s="225">
        <f t="shared" si="12"/>
        <v>4559</v>
      </c>
      <c r="H178" s="255"/>
      <c r="I178" s="242">
        <v>2018</v>
      </c>
      <c r="J178" s="255"/>
      <c r="K178" s="308" t="s">
        <v>621</v>
      </c>
      <c r="L178" s="10"/>
      <c r="M178" s="10"/>
    </row>
    <row r="179" spans="1:13" ht="38.049999999999997" x14ac:dyDescent="0.25">
      <c r="A179" s="12"/>
      <c r="B179" s="305" t="s">
        <v>339</v>
      </c>
      <c r="C179" s="239" t="s">
        <v>46</v>
      </c>
      <c r="D179" s="255"/>
      <c r="E179" s="255"/>
      <c r="F179" s="306">
        <v>6290</v>
      </c>
      <c r="G179" s="225">
        <f t="shared" si="12"/>
        <v>6290</v>
      </c>
      <c r="H179" s="255"/>
      <c r="I179" s="242">
        <v>2018</v>
      </c>
      <c r="J179" s="255"/>
      <c r="K179" s="308" t="s">
        <v>621</v>
      </c>
      <c r="L179" s="10"/>
      <c r="M179" s="10"/>
    </row>
    <row r="180" spans="1:13" ht="38.049999999999997" x14ac:dyDescent="0.25">
      <c r="A180" s="12"/>
      <c r="B180" s="305" t="s">
        <v>355</v>
      </c>
      <c r="C180" s="239" t="s">
        <v>46</v>
      </c>
      <c r="D180" s="255"/>
      <c r="E180" s="255"/>
      <c r="F180" s="306">
        <f>2839+1989</f>
        <v>4828</v>
      </c>
      <c r="G180" s="225">
        <f t="shared" si="12"/>
        <v>4828</v>
      </c>
      <c r="H180" s="255"/>
      <c r="I180" s="242">
        <v>2018</v>
      </c>
      <c r="J180" s="255"/>
      <c r="K180" s="308" t="s">
        <v>621</v>
      </c>
      <c r="L180" s="10"/>
      <c r="M180" s="10"/>
    </row>
    <row r="181" spans="1:13" ht="38.049999999999997" x14ac:dyDescent="0.25">
      <c r="A181" s="12"/>
      <c r="B181" s="305" t="s">
        <v>352</v>
      </c>
      <c r="C181" s="239" t="s">
        <v>46</v>
      </c>
      <c r="D181" s="255"/>
      <c r="E181" s="255"/>
      <c r="F181" s="306">
        <v>3519</v>
      </c>
      <c r="G181" s="225">
        <f t="shared" si="12"/>
        <v>3519</v>
      </c>
      <c r="H181" s="255"/>
      <c r="I181" s="242">
        <v>2018</v>
      </c>
      <c r="J181" s="255"/>
      <c r="K181" s="308" t="s">
        <v>621</v>
      </c>
      <c r="L181" s="10"/>
      <c r="M181" s="10"/>
    </row>
    <row r="182" spans="1:13" ht="38.049999999999997" x14ac:dyDescent="0.25">
      <c r="A182" s="12"/>
      <c r="B182" s="305" t="s">
        <v>356</v>
      </c>
      <c r="C182" s="239" t="s">
        <v>46</v>
      </c>
      <c r="D182" s="255"/>
      <c r="E182" s="255"/>
      <c r="F182" s="306">
        <v>4597</v>
      </c>
      <c r="G182" s="225">
        <f t="shared" si="12"/>
        <v>4597</v>
      </c>
      <c r="H182" s="255"/>
      <c r="I182" s="242">
        <v>2018</v>
      </c>
      <c r="J182" s="255"/>
      <c r="K182" s="308" t="s">
        <v>621</v>
      </c>
      <c r="L182" s="10"/>
      <c r="M182" s="10"/>
    </row>
    <row r="183" spans="1:13" ht="28.55" customHeight="1" x14ac:dyDescent="0.25">
      <c r="A183" s="12"/>
      <c r="B183" s="305" t="s">
        <v>357</v>
      </c>
      <c r="C183" s="239" t="s">
        <v>46</v>
      </c>
      <c r="D183" s="255"/>
      <c r="E183" s="255"/>
      <c r="F183" s="306">
        <f>2769+459</f>
        <v>3228</v>
      </c>
      <c r="G183" s="225">
        <f t="shared" si="12"/>
        <v>3228</v>
      </c>
      <c r="H183" s="255"/>
      <c r="I183" s="242">
        <v>2018</v>
      </c>
      <c r="J183" s="255"/>
      <c r="K183" s="308" t="s">
        <v>621</v>
      </c>
      <c r="L183" s="10"/>
      <c r="M183" s="10"/>
    </row>
    <row r="184" spans="1:13" ht="28.55" customHeight="1" x14ac:dyDescent="0.25">
      <c r="A184" s="12"/>
      <c r="B184" s="305" t="s">
        <v>342</v>
      </c>
      <c r="C184" s="239" t="s">
        <v>46</v>
      </c>
      <c r="D184" s="261"/>
      <c r="E184" s="261"/>
      <c r="F184" s="306">
        <v>649</v>
      </c>
      <c r="G184" s="225">
        <f t="shared" ref="G184" si="13">F184</f>
        <v>649</v>
      </c>
      <c r="H184" s="255"/>
      <c r="I184" s="242">
        <v>2018</v>
      </c>
      <c r="J184" s="255"/>
      <c r="K184" s="308" t="s">
        <v>621</v>
      </c>
      <c r="L184" s="10"/>
      <c r="M184" s="10"/>
    </row>
    <row r="185" spans="1:13" ht="27.85" customHeight="1" x14ac:dyDescent="0.25">
      <c r="A185" s="12"/>
      <c r="B185" s="305" t="s">
        <v>343</v>
      </c>
      <c r="C185" s="239" t="s">
        <v>46</v>
      </c>
      <c r="D185" s="261"/>
      <c r="E185" s="261"/>
      <c r="F185" s="306">
        <v>649</v>
      </c>
      <c r="G185" s="225">
        <f t="shared" ref="G185:G193" si="14">F185</f>
        <v>649</v>
      </c>
      <c r="H185" s="255"/>
      <c r="I185" s="242">
        <v>2018</v>
      </c>
      <c r="J185" s="255"/>
      <c r="K185" s="308" t="s">
        <v>621</v>
      </c>
      <c r="L185" s="10"/>
      <c r="M185" s="10"/>
    </row>
    <row r="186" spans="1:13" ht="28.55" customHeight="1" x14ac:dyDescent="0.25">
      <c r="A186" s="12"/>
      <c r="B186" s="305" t="s">
        <v>344</v>
      </c>
      <c r="C186" s="239" t="s">
        <v>46</v>
      </c>
      <c r="D186" s="261"/>
      <c r="E186" s="261"/>
      <c r="F186" s="306">
        <v>649</v>
      </c>
      <c r="G186" s="225">
        <f t="shared" si="14"/>
        <v>649</v>
      </c>
      <c r="H186" s="255"/>
      <c r="I186" s="242">
        <v>2018</v>
      </c>
      <c r="J186" s="255"/>
      <c r="K186" s="308" t="s">
        <v>621</v>
      </c>
      <c r="L186" s="10"/>
      <c r="M186" s="10"/>
    </row>
    <row r="187" spans="1:13" ht="28.55" customHeight="1" x14ac:dyDescent="0.25">
      <c r="A187" s="12"/>
      <c r="B187" s="305" t="s">
        <v>345</v>
      </c>
      <c r="C187" s="239" t="s">
        <v>46</v>
      </c>
      <c r="D187" s="261"/>
      <c r="E187" s="261"/>
      <c r="F187" s="306">
        <v>649</v>
      </c>
      <c r="G187" s="225">
        <f t="shared" si="14"/>
        <v>649</v>
      </c>
      <c r="H187" s="255"/>
      <c r="I187" s="242">
        <v>2018</v>
      </c>
      <c r="J187" s="255"/>
      <c r="K187" s="308" t="s">
        <v>621</v>
      </c>
      <c r="L187" s="10"/>
      <c r="M187" s="10"/>
    </row>
    <row r="188" spans="1:13" ht="27.2" customHeight="1" x14ac:dyDescent="0.25">
      <c r="A188" s="12"/>
      <c r="B188" s="305" t="s">
        <v>346</v>
      </c>
      <c r="C188" s="239" t="s">
        <v>46</v>
      </c>
      <c r="D188" s="261"/>
      <c r="E188" s="261"/>
      <c r="F188" s="306">
        <v>649</v>
      </c>
      <c r="G188" s="225">
        <f t="shared" si="14"/>
        <v>649</v>
      </c>
      <c r="H188" s="255"/>
      <c r="I188" s="242">
        <v>2018</v>
      </c>
      <c r="J188" s="255"/>
      <c r="K188" s="308" t="s">
        <v>621</v>
      </c>
      <c r="L188" s="10"/>
      <c r="M188" s="10"/>
    </row>
    <row r="189" spans="1:13" ht="28.55" customHeight="1" x14ac:dyDescent="0.25">
      <c r="A189" s="12"/>
      <c r="B189" s="305" t="s">
        <v>347</v>
      </c>
      <c r="C189" s="239" t="s">
        <v>46</v>
      </c>
      <c r="D189" s="261"/>
      <c r="E189" s="261"/>
      <c r="F189" s="306">
        <v>649</v>
      </c>
      <c r="G189" s="225">
        <f t="shared" si="14"/>
        <v>649</v>
      </c>
      <c r="H189" s="255"/>
      <c r="I189" s="242">
        <v>2018</v>
      </c>
      <c r="J189" s="255"/>
      <c r="K189" s="308" t="s">
        <v>621</v>
      </c>
      <c r="L189" s="10"/>
      <c r="M189" s="10"/>
    </row>
    <row r="190" spans="1:13" ht="29.25" customHeight="1" x14ac:dyDescent="0.25">
      <c r="A190" s="12"/>
      <c r="B190" s="305" t="s">
        <v>348</v>
      </c>
      <c r="C190" s="239" t="s">
        <v>46</v>
      </c>
      <c r="D190" s="261"/>
      <c r="E190" s="261"/>
      <c r="F190" s="306">
        <v>649</v>
      </c>
      <c r="G190" s="225">
        <f t="shared" si="14"/>
        <v>649</v>
      </c>
      <c r="H190" s="255"/>
      <c r="I190" s="242">
        <v>2018</v>
      </c>
      <c r="J190" s="255"/>
      <c r="K190" s="308" t="s">
        <v>621</v>
      </c>
      <c r="L190" s="10"/>
      <c r="M190" s="10"/>
    </row>
    <row r="191" spans="1:13" ht="27.2" customHeight="1" x14ac:dyDescent="0.25">
      <c r="A191" s="12"/>
      <c r="B191" s="305" t="s">
        <v>349</v>
      </c>
      <c r="C191" s="239" t="s">
        <v>46</v>
      </c>
      <c r="D191" s="261"/>
      <c r="E191" s="261"/>
      <c r="F191" s="306">
        <v>649</v>
      </c>
      <c r="G191" s="225">
        <f t="shared" si="14"/>
        <v>649</v>
      </c>
      <c r="H191" s="255"/>
      <c r="I191" s="242">
        <v>2018</v>
      </c>
      <c r="J191" s="255"/>
      <c r="K191" s="308" t="s">
        <v>621</v>
      </c>
      <c r="L191" s="10"/>
      <c r="M191" s="10"/>
    </row>
    <row r="192" spans="1:13" ht="28.55" customHeight="1" x14ac:dyDescent="0.25">
      <c r="A192" s="12"/>
      <c r="B192" s="305" t="s">
        <v>350</v>
      </c>
      <c r="C192" s="239" t="s">
        <v>46</v>
      </c>
      <c r="D192" s="261"/>
      <c r="E192" s="261"/>
      <c r="F192" s="306">
        <v>649</v>
      </c>
      <c r="G192" s="225">
        <f t="shared" si="14"/>
        <v>649</v>
      </c>
      <c r="H192" s="255"/>
      <c r="I192" s="242">
        <v>2018</v>
      </c>
      <c r="J192" s="255"/>
      <c r="K192" s="308" t="s">
        <v>621</v>
      </c>
      <c r="L192" s="10"/>
      <c r="M192" s="10"/>
    </row>
    <row r="193" spans="1:13" ht="27.85" customHeight="1" x14ac:dyDescent="0.25">
      <c r="A193" s="12"/>
      <c r="B193" s="305" t="s">
        <v>351</v>
      </c>
      <c r="C193" s="239" t="s">
        <v>46</v>
      </c>
      <c r="D193" s="261"/>
      <c r="E193" s="261"/>
      <c r="F193" s="306">
        <v>649</v>
      </c>
      <c r="G193" s="225">
        <f t="shared" si="14"/>
        <v>649</v>
      </c>
      <c r="H193" s="255"/>
      <c r="I193" s="242">
        <v>2018</v>
      </c>
      <c r="J193" s="255"/>
      <c r="K193" s="308" t="s">
        <v>621</v>
      </c>
      <c r="L193" s="10"/>
      <c r="M193" s="10"/>
    </row>
    <row r="194" spans="1:13" x14ac:dyDescent="0.25">
      <c r="A194" s="10"/>
      <c r="B194" s="378" t="s">
        <v>107</v>
      </c>
      <c r="C194" s="378"/>
      <c r="D194" s="309"/>
      <c r="E194" s="309"/>
      <c r="F194" s="310">
        <f>SUM(F168:F193)</f>
        <v>67794</v>
      </c>
      <c r="G194" s="310">
        <f>SUM(G168:G193)</f>
        <v>67794</v>
      </c>
      <c r="H194" s="245"/>
      <c r="I194" s="245"/>
      <c r="J194" s="245"/>
      <c r="K194" s="245"/>
      <c r="L194" s="10"/>
      <c r="M194" s="10"/>
    </row>
    <row r="195" spans="1:13" ht="43.5" x14ac:dyDescent="0.25">
      <c r="A195" s="10"/>
      <c r="B195" s="241" t="s">
        <v>328</v>
      </c>
      <c r="C195" s="277" t="s">
        <v>46</v>
      </c>
      <c r="D195" s="268"/>
      <c r="E195" s="268"/>
      <c r="F195" s="226">
        <v>438</v>
      </c>
      <c r="G195" s="226">
        <v>438</v>
      </c>
      <c r="H195" s="245"/>
      <c r="I195" s="242">
        <v>2018</v>
      </c>
      <c r="J195" s="245"/>
      <c r="K195" s="308" t="s">
        <v>327</v>
      </c>
      <c r="L195" s="10"/>
      <c r="M195" s="10"/>
    </row>
    <row r="196" spans="1:13" ht="33.299999999999997" customHeight="1" x14ac:dyDescent="0.25">
      <c r="A196" s="10"/>
      <c r="B196" s="241" t="s">
        <v>329</v>
      </c>
      <c r="C196" s="266" t="s">
        <v>46</v>
      </c>
      <c r="D196" s="268"/>
      <c r="E196" s="268"/>
      <c r="F196" s="226">
        <v>438</v>
      </c>
      <c r="G196" s="226">
        <v>438</v>
      </c>
      <c r="H196" s="245"/>
      <c r="I196" s="242">
        <v>2018</v>
      </c>
      <c r="J196" s="245"/>
      <c r="K196" s="308" t="s">
        <v>327</v>
      </c>
      <c r="L196" s="10"/>
      <c r="M196" s="10"/>
    </row>
    <row r="197" spans="1:13" ht="32.6" customHeight="1" x14ac:dyDescent="0.25">
      <c r="A197" s="10"/>
      <c r="B197" s="241" t="s">
        <v>330</v>
      </c>
      <c r="C197" s="266" t="s">
        <v>46</v>
      </c>
      <c r="D197" s="268"/>
      <c r="E197" s="268"/>
      <c r="F197" s="226">
        <v>438</v>
      </c>
      <c r="G197" s="226">
        <v>438</v>
      </c>
      <c r="H197" s="245"/>
      <c r="I197" s="242">
        <v>2018</v>
      </c>
      <c r="J197" s="245"/>
      <c r="K197" s="308" t="s">
        <v>327</v>
      </c>
      <c r="L197" s="10"/>
      <c r="M197" s="10"/>
    </row>
    <row r="198" spans="1:13" ht="28.55" customHeight="1" x14ac:dyDescent="0.25">
      <c r="A198" s="10"/>
      <c r="B198" s="277" t="s">
        <v>331</v>
      </c>
      <c r="C198" s="266" t="s">
        <v>46</v>
      </c>
      <c r="D198" s="268"/>
      <c r="E198" s="268"/>
      <c r="F198" s="226">
        <v>1346</v>
      </c>
      <c r="G198" s="226">
        <v>1346</v>
      </c>
      <c r="H198" s="245"/>
      <c r="I198" s="242">
        <v>2018</v>
      </c>
      <c r="J198" s="245"/>
      <c r="K198" s="308" t="s">
        <v>332</v>
      </c>
      <c r="L198" s="10"/>
      <c r="M198" s="10"/>
    </row>
    <row r="199" spans="1:13" x14ac:dyDescent="0.25">
      <c r="A199" s="10"/>
      <c r="B199" s="379" t="s">
        <v>119</v>
      </c>
      <c r="C199" s="380"/>
      <c r="D199" s="311"/>
      <c r="E199" s="311"/>
      <c r="F199" s="310">
        <f>SUM(F195:F198)</f>
        <v>2660</v>
      </c>
      <c r="G199" s="310">
        <f>SUM(G195:G198)</f>
        <v>2660</v>
      </c>
      <c r="H199" s="245"/>
      <c r="I199" s="245"/>
      <c r="J199" s="245"/>
      <c r="K199" s="245"/>
      <c r="L199" s="10"/>
      <c r="M199" s="10"/>
    </row>
    <row r="200" spans="1:13" ht="28.55" customHeight="1" x14ac:dyDescent="0.25">
      <c r="A200" s="10"/>
      <c r="B200" s="316" t="s">
        <v>352</v>
      </c>
      <c r="C200" s="239" t="s">
        <v>46</v>
      </c>
      <c r="D200" s="272"/>
      <c r="E200" s="272"/>
      <c r="F200" s="226">
        <v>3519</v>
      </c>
      <c r="G200" s="225">
        <f t="shared" ref="G200:G202" si="15">F200</f>
        <v>3519</v>
      </c>
      <c r="H200" s="272"/>
      <c r="I200" s="290">
        <v>2018</v>
      </c>
      <c r="J200" s="272"/>
      <c r="K200" s="308" t="s">
        <v>353</v>
      </c>
      <c r="L200" s="10"/>
      <c r="M200" s="10"/>
    </row>
    <row r="201" spans="1:13" ht="28.55" customHeight="1" x14ac:dyDescent="0.25">
      <c r="A201" s="10"/>
      <c r="B201" s="312" t="s">
        <v>354</v>
      </c>
      <c r="C201" s="239" t="s">
        <v>46</v>
      </c>
      <c r="D201" s="272"/>
      <c r="E201" s="272"/>
      <c r="F201" s="226">
        <v>3809</v>
      </c>
      <c r="G201" s="225">
        <f t="shared" si="15"/>
        <v>3809</v>
      </c>
      <c r="H201" s="272"/>
      <c r="I201" s="290">
        <v>2018</v>
      </c>
      <c r="J201" s="272"/>
      <c r="K201" s="308" t="s">
        <v>353</v>
      </c>
      <c r="L201" s="10"/>
      <c r="M201" s="10"/>
    </row>
    <row r="202" spans="1:13" ht="27.2" customHeight="1" x14ac:dyDescent="0.25">
      <c r="A202" s="10"/>
      <c r="B202" s="312" t="s">
        <v>620</v>
      </c>
      <c r="C202" s="239" t="s">
        <v>46</v>
      </c>
      <c r="D202" s="272"/>
      <c r="E202" s="272"/>
      <c r="F202" s="226">
        <v>3659</v>
      </c>
      <c r="G202" s="225">
        <f t="shared" si="15"/>
        <v>3659</v>
      </c>
      <c r="H202" s="272"/>
      <c r="I202" s="290">
        <v>2018</v>
      </c>
      <c r="J202" s="272"/>
      <c r="K202" s="308" t="s">
        <v>353</v>
      </c>
      <c r="L202" s="10"/>
      <c r="M202" s="10"/>
    </row>
    <row r="203" spans="1:13" x14ac:dyDescent="0.25">
      <c r="A203" s="10"/>
      <c r="B203" s="361" t="s">
        <v>123</v>
      </c>
      <c r="C203" s="375"/>
      <c r="D203" s="56"/>
      <c r="E203" s="56"/>
      <c r="F203" s="67">
        <f>SUM(F200:F202)</f>
        <v>10987</v>
      </c>
      <c r="G203" s="67">
        <f>SUM(G200:G202)</f>
        <v>10987</v>
      </c>
      <c r="H203" s="10"/>
      <c r="I203" s="10"/>
      <c r="J203" s="10"/>
      <c r="K203" s="10"/>
      <c r="L203" s="10"/>
      <c r="M203" s="10"/>
    </row>
    <row r="204" spans="1:13" x14ac:dyDescent="0.25">
      <c r="A204" s="10"/>
      <c r="B204" s="321" t="s">
        <v>544</v>
      </c>
      <c r="C204" s="322"/>
      <c r="D204" s="56"/>
      <c r="E204" s="56"/>
      <c r="F204" s="71">
        <f>F194+F199+F203</f>
        <v>81441</v>
      </c>
      <c r="G204" s="71">
        <f>G194+G199+G203</f>
        <v>81441</v>
      </c>
      <c r="H204" s="10"/>
      <c r="I204" s="10"/>
      <c r="J204" s="10"/>
      <c r="K204" s="10"/>
      <c r="L204" s="10"/>
      <c r="M204" s="10"/>
    </row>
    <row r="205" spans="1:13" x14ac:dyDescent="0.25">
      <c r="H205" s="234"/>
      <c r="I205" s="234"/>
      <c r="J205" s="234"/>
      <c r="K205" s="234"/>
      <c r="L205" s="234"/>
      <c r="M205" s="234"/>
    </row>
    <row r="206" spans="1:13" x14ac:dyDescent="0.25">
      <c r="H206" s="234"/>
      <c r="I206" s="234"/>
      <c r="J206" s="234"/>
      <c r="K206" s="234"/>
      <c r="L206" s="234"/>
      <c r="M206" s="234"/>
    </row>
    <row r="207" spans="1:13" x14ac:dyDescent="0.25">
      <c r="H207" s="234"/>
      <c r="I207" s="234"/>
      <c r="J207" s="234"/>
      <c r="K207" s="234"/>
      <c r="L207" s="234"/>
      <c r="M207" s="234"/>
    </row>
    <row r="208" spans="1:13" x14ac:dyDescent="0.25">
      <c r="H208" s="234"/>
      <c r="I208" s="234"/>
      <c r="J208" s="234"/>
      <c r="K208" s="234"/>
      <c r="L208" s="234"/>
      <c r="M208" s="234"/>
    </row>
    <row r="209" spans="2:13" x14ac:dyDescent="0.25">
      <c r="H209" s="234"/>
      <c r="I209" s="234"/>
      <c r="J209" s="234"/>
      <c r="K209" s="234"/>
      <c r="L209" s="234"/>
      <c r="M209" s="234"/>
    </row>
    <row r="211" spans="2:13" x14ac:dyDescent="0.25">
      <c r="B211" s="155" t="s">
        <v>129</v>
      </c>
      <c r="C211" s="156"/>
      <c r="D211" s="156"/>
      <c r="E211" s="156"/>
      <c r="F211" s="156"/>
      <c r="G211" s="156"/>
    </row>
    <row r="212" spans="2:13" x14ac:dyDescent="0.25">
      <c r="B212" s="155" t="s">
        <v>333</v>
      </c>
      <c r="C212" s="156"/>
      <c r="D212" s="156"/>
      <c r="E212" s="156"/>
      <c r="F212" s="156"/>
      <c r="G212" s="156"/>
    </row>
    <row r="213" spans="2:13" x14ac:dyDescent="0.25">
      <c r="B213" s="155"/>
      <c r="C213" s="156"/>
      <c r="D213" s="156"/>
      <c r="E213" s="156"/>
      <c r="F213" s="156"/>
      <c r="G213" s="156"/>
    </row>
    <row r="214" spans="2:13" x14ac:dyDescent="0.25">
      <c r="B214" s="155" t="s">
        <v>619</v>
      </c>
      <c r="C214" s="156"/>
      <c r="D214" s="156"/>
      <c r="E214" s="156"/>
      <c r="F214" s="156"/>
      <c r="G214" s="156"/>
    </row>
  </sheetData>
  <mergeCells count="24">
    <mergeCell ref="B203:C203"/>
    <mergeCell ref="B204:C204"/>
    <mergeCell ref="C86:C93"/>
    <mergeCell ref="I86:I93"/>
    <mergeCell ref="K86:K93"/>
    <mergeCell ref="B95:C95"/>
    <mergeCell ref="B194:C194"/>
    <mergeCell ref="B199:C199"/>
    <mergeCell ref="B4:M4"/>
    <mergeCell ref="A1:A2"/>
    <mergeCell ref="B1:M1"/>
    <mergeCell ref="B5:M5"/>
    <mergeCell ref="B6:M6"/>
    <mergeCell ref="B22:C22"/>
    <mergeCell ref="B23:M23"/>
    <mergeCell ref="B33:C33"/>
    <mergeCell ref="B80:C80"/>
    <mergeCell ref="B166:M166"/>
    <mergeCell ref="B102:C102"/>
    <mergeCell ref="B109:C109"/>
    <mergeCell ref="B110:C110"/>
    <mergeCell ref="B111:C111"/>
    <mergeCell ref="B112:C112"/>
    <mergeCell ref="B164:C164"/>
  </mergeCells>
  <pageMargins left="0.19685039370078741" right="0.23622047244094491" top="0.19685039370078741" bottom="0.31496062992125984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6"/>
  <sheetViews>
    <sheetView workbookViewId="0">
      <pane ySplit="7" topLeftCell="A173" activePane="bottomLeft" state="frozen"/>
      <selection pane="bottomLeft" activeCell="N86" sqref="N86"/>
    </sheetView>
  </sheetViews>
  <sheetFormatPr defaultColWidth="9.125" defaultRowHeight="14.3" x14ac:dyDescent="0.25"/>
  <cols>
    <col min="1" max="1" width="19.625" style="2" customWidth="1"/>
    <col min="2" max="2" width="26.25" style="2" customWidth="1"/>
    <col min="3" max="3" width="13.375" style="2" customWidth="1"/>
    <col min="4" max="4" width="10.375" style="2" customWidth="1"/>
    <col min="5" max="5" width="12" style="2" customWidth="1"/>
    <col min="6" max="6" width="11" style="2" customWidth="1"/>
    <col min="7" max="7" width="11.375" style="2" customWidth="1"/>
    <col min="8" max="8" width="5.375" style="2" customWidth="1"/>
    <col min="9" max="9" width="6.25" style="2" customWidth="1"/>
    <col min="10" max="10" width="10.25" style="2" customWidth="1"/>
    <col min="11" max="11" width="6.875" style="2" customWidth="1"/>
    <col min="12" max="12" width="7.375" style="2" customWidth="1"/>
    <col min="13" max="13" width="9.75" style="2" customWidth="1"/>
    <col min="14" max="14" width="10" style="2" customWidth="1"/>
    <col min="15" max="15" width="8.625" style="2" customWidth="1"/>
    <col min="16" max="16384" width="9.125" style="2"/>
  </cols>
  <sheetData>
    <row r="2" spans="1:15" ht="25.5" customHeight="1" x14ac:dyDescent="0.25">
      <c r="A2" s="344" t="s">
        <v>181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353">
        <v>42853</v>
      </c>
      <c r="N2" s="354"/>
      <c r="O2" s="354"/>
    </row>
    <row r="3" spans="1:15" ht="124.5" customHeight="1" x14ac:dyDescent="0.25">
      <c r="A3" s="1" t="s">
        <v>11</v>
      </c>
      <c r="B3" s="1" t="s">
        <v>10</v>
      </c>
      <c r="C3" s="1" t="s">
        <v>9</v>
      </c>
      <c r="D3" s="1" t="s">
        <v>8</v>
      </c>
      <c r="E3" s="1" t="s">
        <v>7</v>
      </c>
      <c r="F3" s="1" t="s">
        <v>6</v>
      </c>
      <c r="G3" s="1" t="s">
        <v>112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  <c r="M3" s="102" t="s">
        <v>182</v>
      </c>
      <c r="N3" s="103" t="s">
        <v>183</v>
      </c>
      <c r="O3" s="103" t="s">
        <v>191</v>
      </c>
    </row>
    <row r="4" spans="1:15" ht="9.69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5" ht="13.75" customHeight="1" x14ac:dyDescent="0.25">
      <c r="A5" s="323" t="s">
        <v>106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5"/>
    </row>
    <row r="6" spans="1:15" ht="14.95" customHeight="1" x14ac:dyDescent="0.25">
      <c r="A6" s="347" t="s">
        <v>13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</row>
    <row r="7" spans="1:15" ht="36.700000000000003" customHeight="1" x14ac:dyDescent="0.25">
      <c r="A7" s="5" t="s">
        <v>12</v>
      </c>
      <c r="B7" s="6" t="s">
        <v>20</v>
      </c>
      <c r="C7" s="19" t="s">
        <v>100</v>
      </c>
      <c r="D7" s="41" t="s">
        <v>83</v>
      </c>
      <c r="E7" s="21">
        <v>58706</v>
      </c>
      <c r="F7" s="21">
        <v>21721</v>
      </c>
      <c r="G7" s="3"/>
      <c r="H7" s="24">
        <v>1976</v>
      </c>
      <c r="I7" s="3"/>
      <c r="J7" s="3"/>
      <c r="K7" s="3"/>
      <c r="L7" s="3"/>
    </row>
    <row r="8" spans="1:15" ht="35.5" customHeight="1" x14ac:dyDescent="0.25">
      <c r="A8" s="5" t="s">
        <v>14</v>
      </c>
      <c r="B8" s="7" t="s">
        <v>18</v>
      </c>
      <c r="C8" s="19" t="s">
        <v>101</v>
      </c>
      <c r="D8" s="41" t="s">
        <v>83</v>
      </c>
      <c r="E8" s="21">
        <v>92024</v>
      </c>
      <c r="F8" s="21">
        <v>34049</v>
      </c>
      <c r="G8" s="3"/>
      <c r="H8" s="24">
        <v>1978</v>
      </c>
      <c r="I8" s="3"/>
      <c r="J8" s="3"/>
      <c r="K8" s="3"/>
      <c r="L8" s="3"/>
    </row>
    <row r="9" spans="1:15" ht="36" customHeight="1" x14ac:dyDescent="0.25">
      <c r="A9" s="332" t="s">
        <v>15</v>
      </c>
      <c r="B9" s="39" t="s">
        <v>19</v>
      </c>
      <c r="C9" s="19" t="s">
        <v>92</v>
      </c>
      <c r="D9" s="338" t="s">
        <v>83</v>
      </c>
      <c r="E9" s="350">
        <v>419907</v>
      </c>
      <c r="F9" s="350">
        <v>155365</v>
      </c>
      <c r="G9" s="332"/>
      <c r="H9" s="335">
        <v>1979</v>
      </c>
      <c r="I9" s="332"/>
      <c r="J9" s="332"/>
      <c r="K9" s="332"/>
      <c r="L9" s="332"/>
    </row>
    <row r="10" spans="1:15" ht="37.549999999999997" customHeight="1" x14ac:dyDescent="0.25">
      <c r="A10" s="334"/>
      <c r="B10" s="39" t="s">
        <v>21</v>
      </c>
      <c r="C10" s="19" t="s">
        <v>93</v>
      </c>
      <c r="D10" s="339"/>
      <c r="E10" s="351"/>
      <c r="F10" s="351"/>
      <c r="G10" s="334"/>
      <c r="H10" s="337"/>
      <c r="I10" s="334"/>
      <c r="J10" s="334"/>
      <c r="K10" s="334"/>
      <c r="L10" s="334"/>
    </row>
    <row r="11" spans="1:15" ht="36" customHeight="1" x14ac:dyDescent="0.25">
      <c r="A11" s="333"/>
      <c r="B11" s="39" t="s">
        <v>22</v>
      </c>
      <c r="C11" s="19" t="s">
        <v>94</v>
      </c>
      <c r="D11" s="340"/>
      <c r="E11" s="352"/>
      <c r="F11" s="352"/>
      <c r="G11" s="333"/>
      <c r="H11" s="336"/>
      <c r="I11" s="333"/>
      <c r="J11" s="333"/>
      <c r="K11" s="333"/>
      <c r="L11" s="333"/>
    </row>
    <row r="12" spans="1:15" ht="36" customHeight="1" x14ac:dyDescent="0.25">
      <c r="A12" s="332" t="s">
        <v>16</v>
      </c>
      <c r="B12" s="7" t="s">
        <v>23</v>
      </c>
      <c r="C12" s="19" t="s">
        <v>95</v>
      </c>
      <c r="D12" s="341" t="s">
        <v>83</v>
      </c>
      <c r="E12" s="350">
        <v>164224</v>
      </c>
      <c r="F12" s="350">
        <v>60762</v>
      </c>
      <c r="G12" s="332"/>
      <c r="H12" s="335">
        <v>1977</v>
      </c>
      <c r="I12" s="332"/>
      <c r="J12" s="332"/>
      <c r="K12" s="332"/>
      <c r="L12" s="332"/>
    </row>
    <row r="13" spans="1:15" ht="36" customHeight="1" x14ac:dyDescent="0.25">
      <c r="A13" s="333"/>
      <c r="B13" s="7" t="s">
        <v>24</v>
      </c>
      <c r="C13" s="19" t="s">
        <v>96</v>
      </c>
      <c r="D13" s="342"/>
      <c r="E13" s="352"/>
      <c r="F13" s="352"/>
      <c r="G13" s="333"/>
      <c r="H13" s="336"/>
      <c r="I13" s="333"/>
      <c r="J13" s="333"/>
      <c r="K13" s="333"/>
      <c r="L13" s="333"/>
    </row>
    <row r="14" spans="1:15" ht="36.700000000000003" customHeight="1" x14ac:dyDescent="0.25">
      <c r="A14" s="332" t="s">
        <v>17</v>
      </c>
      <c r="B14" s="7" t="s">
        <v>25</v>
      </c>
      <c r="C14" s="19" t="s">
        <v>97</v>
      </c>
      <c r="D14" s="341" t="s">
        <v>83</v>
      </c>
      <c r="E14" s="350">
        <v>1533382</v>
      </c>
      <c r="F14" s="350">
        <v>567351</v>
      </c>
      <c r="G14" s="332"/>
      <c r="H14" s="335">
        <v>1989</v>
      </c>
      <c r="I14" s="332"/>
      <c r="J14" s="332"/>
      <c r="K14" s="332"/>
      <c r="L14" s="332"/>
    </row>
    <row r="15" spans="1:15" ht="36" customHeight="1" x14ac:dyDescent="0.25">
      <c r="A15" s="334"/>
      <c r="B15" s="7" t="s">
        <v>26</v>
      </c>
      <c r="C15" s="19" t="s">
        <v>98</v>
      </c>
      <c r="D15" s="343"/>
      <c r="E15" s="351"/>
      <c r="F15" s="351"/>
      <c r="G15" s="334"/>
      <c r="H15" s="337"/>
      <c r="I15" s="334"/>
      <c r="J15" s="334"/>
      <c r="K15" s="334"/>
      <c r="L15" s="334"/>
    </row>
    <row r="16" spans="1:15" ht="35.5" customHeight="1" x14ac:dyDescent="0.25">
      <c r="A16" s="333"/>
      <c r="B16" s="7" t="s">
        <v>27</v>
      </c>
      <c r="C16" s="19" t="s">
        <v>99</v>
      </c>
      <c r="D16" s="342"/>
      <c r="E16" s="352"/>
      <c r="F16" s="352"/>
      <c r="G16" s="333"/>
      <c r="H16" s="336"/>
      <c r="I16" s="333"/>
      <c r="J16" s="333"/>
      <c r="K16" s="333"/>
      <c r="L16" s="333"/>
    </row>
    <row r="17" spans="1:15" ht="46.55" customHeight="1" x14ac:dyDescent="0.25">
      <c r="A17" s="337" t="s">
        <v>80</v>
      </c>
      <c r="B17" s="40" t="s">
        <v>103</v>
      </c>
      <c r="C17" s="19" t="s">
        <v>102</v>
      </c>
      <c r="D17" s="38"/>
      <c r="E17" s="77"/>
      <c r="F17" s="77"/>
      <c r="G17" s="36"/>
      <c r="H17" s="37"/>
      <c r="I17" s="36"/>
      <c r="J17" s="36"/>
      <c r="K17" s="36"/>
      <c r="L17" s="36"/>
    </row>
    <row r="18" spans="1:15" ht="45.7" customHeight="1" x14ac:dyDescent="0.25">
      <c r="A18" s="337"/>
      <c r="B18" s="3" t="s">
        <v>81</v>
      </c>
      <c r="C18" s="19" t="s">
        <v>104</v>
      </c>
      <c r="D18" s="332" t="s">
        <v>84</v>
      </c>
      <c r="E18" s="350">
        <v>111454</v>
      </c>
      <c r="F18" s="350">
        <v>62702</v>
      </c>
      <c r="G18" s="332"/>
      <c r="H18" s="332"/>
      <c r="I18" s="332"/>
      <c r="J18" s="332"/>
      <c r="K18" s="332"/>
      <c r="L18" s="332"/>
    </row>
    <row r="19" spans="1:15" ht="45" customHeight="1" x14ac:dyDescent="0.25">
      <c r="A19" s="336"/>
      <c r="B19" s="3" t="s">
        <v>82</v>
      </c>
      <c r="C19" s="19" t="s">
        <v>105</v>
      </c>
      <c r="D19" s="333"/>
      <c r="E19" s="352"/>
      <c r="F19" s="352"/>
      <c r="G19" s="333"/>
      <c r="H19" s="333"/>
      <c r="I19" s="333"/>
      <c r="J19" s="333"/>
      <c r="K19" s="333"/>
      <c r="L19" s="333"/>
    </row>
    <row r="20" spans="1:15" ht="17.5" customHeight="1" x14ac:dyDescent="0.25">
      <c r="A20" s="326" t="s">
        <v>91</v>
      </c>
      <c r="B20" s="327"/>
      <c r="C20" s="45"/>
      <c r="D20" s="45"/>
      <c r="E20" s="46">
        <f>SUM(E7:E19)</f>
        <v>2379697</v>
      </c>
      <c r="F20" s="46">
        <f>SUM(F7:F19)</f>
        <v>901950</v>
      </c>
      <c r="G20" s="45"/>
      <c r="H20" s="45"/>
      <c r="I20" s="45"/>
      <c r="J20" s="45"/>
      <c r="K20" s="45"/>
      <c r="L20" s="45"/>
    </row>
    <row r="21" spans="1:15" x14ac:dyDescent="0.25">
      <c r="A21" s="347" t="s">
        <v>0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9"/>
    </row>
    <row r="22" spans="1:15" ht="68.95" customHeight="1" x14ac:dyDescent="0.25">
      <c r="A22" s="22" t="s">
        <v>72</v>
      </c>
      <c r="B22" s="3" t="s">
        <v>46</v>
      </c>
      <c r="C22" s="10"/>
      <c r="D22" s="3" t="s">
        <v>90</v>
      </c>
      <c r="E22" s="14">
        <v>155481</v>
      </c>
      <c r="F22" s="14">
        <f t="shared" ref="F22:F29" si="0">E22</f>
        <v>155481</v>
      </c>
      <c r="G22" s="10"/>
      <c r="H22" s="25">
        <v>1972</v>
      </c>
      <c r="I22" s="10"/>
      <c r="J22" s="10"/>
      <c r="K22" s="10"/>
      <c r="L22" s="10"/>
    </row>
    <row r="23" spans="1:15" ht="33.799999999999997" customHeight="1" x14ac:dyDescent="0.25">
      <c r="A23" s="22" t="s">
        <v>73</v>
      </c>
      <c r="B23" s="3" t="s">
        <v>46</v>
      </c>
      <c r="C23" s="10"/>
      <c r="D23" s="3" t="s">
        <v>85</v>
      </c>
      <c r="E23" s="14">
        <v>171235</v>
      </c>
      <c r="F23" s="14">
        <f t="shared" si="0"/>
        <v>171235</v>
      </c>
      <c r="G23" s="10"/>
      <c r="H23" s="25">
        <v>1986</v>
      </c>
      <c r="I23" s="10"/>
      <c r="J23" s="10"/>
      <c r="K23" s="10"/>
      <c r="L23" s="10"/>
    </row>
    <row r="24" spans="1:15" ht="34.5" customHeight="1" x14ac:dyDescent="0.25">
      <c r="A24" s="17" t="s">
        <v>74</v>
      </c>
      <c r="B24" s="3" t="s">
        <v>46</v>
      </c>
      <c r="C24" s="10"/>
      <c r="D24" s="3" t="s">
        <v>85</v>
      </c>
      <c r="E24" s="14">
        <v>171235</v>
      </c>
      <c r="F24" s="14">
        <f t="shared" si="0"/>
        <v>171235</v>
      </c>
      <c r="G24" s="10"/>
      <c r="H24" s="25">
        <v>1986</v>
      </c>
      <c r="I24" s="10"/>
      <c r="J24" s="10"/>
      <c r="K24" s="10"/>
      <c r="L24" s="10"/>
    </row>
    <row r="25" spans="1:15" ht="34.5" customHeight="1" x14ac:dyDescent="0.25">
      <c r="A25" s="18" t="s">
        <v>75</v>
      </c>
      <c r="B25" s="3" t="s">
        <v>46</v>
      </c>
      <c r="C25" s="10"/>
      <c r="D25" s="42"/>
      <c r="E25" s="14">
        <v>0</v>
      </c>
      <c r="F25" s="14">
        <f t="shared" si="0"/>
        <v>0</v>
      </c>
      <c r="G25" s="10"/>
      <c r="H25" s="25"/>
      <c r="I25" s="10"/>
      <c r="J25" s="10"/>
      <c r="K25" s="10"/>
      <c r="L25" s="10"/>
    </row>
    <row r="26" spans="1:15" ht="34.5" customHeight="1" x14ac:dyDescent="0.25">
      <c r="A26" s="17" t="s">
        <v>76</v>
      </c>
      <c r="B26" s="3" t="s">
        <v>46</v>
      </c>
      <c r="C26" s="10"/>
      <c r="D26" s="3" t="s">
        <v>85</v>
      </c>
      <c r="E26" s="14">
        <v>716163</v>
      </c>
      <c r="F26" s="14">
        <f t="shared" si="0"/>
        <v>716163</v>
      </c>
      <c r="G26" s="10"/>
      <c r="H26" s="25">
        <v>1984</v>
      </c>
      <c r="I26" s="10"/>
      <c r="J26" s="10"/>
      <c r="K26" s="10"/>
      <c r="L26" s="10"/>
    </row>
    <row r="27" spans="1:15" ht="35.5" customHeight="1" x14ac:dyDescent="0.25">
      <c r="A27" s="17" t="s">
        <v>77</v>
      </c>
      <c r="B27" s="3" t="s">
        <v>58</v>
      </c>
      <c r="C27" s="10"/>
      <c r="D27" s="3" t="s">
        <v>85</v>
      </c>
      <c r="E27" s="14">
        <v>238000</v>
      </c>
      <c r="F27" s="14">
        <f t="shared" si="0"/>
        <v>238000</v>
      </c>
      <c r="G27" s="10"/>
      <c r="H27" s="25">
        <v>1962</v>
      </c>
      <c r="I27" s="10"/>
      <c r="J27" s="27" t="s">
        <v>87</v>
      </c>
      <c r="K27" s="10"/>
      <c r="L27" s="10"/>
    </row>
    <row r="28" spans="1:15" ht="36" customHeight="1" x14ac:dyDescent="0.25">
      <c r="A28" s="17" t="s">
        <v>78</v>
      </c>
      <c r="B28" s="3" t="s">
        <v>60</v>
      </c>
      <c r="C28" s="10"/>
      <c r="D28" s="3" t="s">
        <v>85</v>
      </c>
      <c r="E28" s="14">
        <v>719618</v>
      </c>
      <c r="F28" s="14">
        <f t="shared" si="0"/>
        <v>719618</v>
      </c>
      <c r="G28" s="10"/>
      <c r="H28" s="25">
        <v>1972</v>
      </c>
      <c r="I28" s="10"/>
      <c r="J28" s="27" t="s">
        <v>87</v>
      </c>
      <c r="K28" s="10"/>
      <c r="L28" s="10"/>
    </row>
    <row r="29" spans="1:15" ht="32.6" x14ac:dyDescent="0.25">
      <c r="A29" s="23" t="s">
        <v>71</v>
      </c>
      <c r="B29" s="3" t="s">
        <v>49</v>
      </c>
      <c r="C29" s="10"/>
      <c r="D29" s="3" t="s">
        <v>85</v>
      </c>
      <c r="E29" s="14">
        <v>683655</v>
      </c>
      <c r="F29" s="14">
        <f t="shared" si="0"/>
        <v>683655</v>
      </c>
      <c r="G29" s="10"/>
      <c r="H29" s="19">
        <v>1940</v>
      </c>
      <c r="I29" s="10"/>
      <c r="J29" s="10"/>
      <c r="K29" s="10"/>
      <c r="L29" s="10"/>
    </row>
    <row r="30" spans="1:15" ht="18" customHeight="1" x14ac:dyDescent="0.25">
      <c r="A30" s="326" t="s">
        <v>86</v>
      </c>
      <c r="B30" s="327"/>
      <c r="C30" s="47"/>
      <c r="D30" s="47"/>
      <c r="E30" s="48">
        <f>SUM(E22:E29)</f>
        <v>2855387</v>
      </c>
      <c r="F30" s="48">
        <f>SUM(F22:F29)</f>
        <v>2855387</v>
      </c>
      <c r="G30" s="43"/>
      <c r="H30" s="43"/>
      <c r="I30" s="43"/>
      <c r="J30" s="43"/>
      <c r="K30" s="43"/>
      <c r="L30" s="43"/>
    </row>
    <row r="31" spans="1:15" x14ac:dyDescent="0.25">
      <c r="A31" s="8" t="s">
        <v>28</v>
      </c>
    </row>
    <row r="32" spans="1:15" ht="21.75" x14ac:dyDescent="0.25">
      <c r="A32" s="104" t="s">
        <v>184</v>
      </c>
      <c r="B32" s="10"/>
      <c r="C32" s="19" t="s">
        <v>187</v>
      </c>
      <c r="D32" s="10"/>
      <c r="E32" s="10"/>
      <c r="F32" s="10"/>
      <c r="G32" s="10"/>
      <c r="H32" s="10"/>
      <c r="I32" s="10"/>
      <c r="J32" s="10"/>
      <c r="K32" s="10"/>
      <c r="L32" s="10"/>
      <c r="M32" s="106">
        <v>373725</v>
      </c>
      <c r="N32" s="106">
        <v>373725</v>
      </c>
      <c r="O32" s="2">
        <v>0</v>
      </c>
    </row>
    <row r="33" spans="1:15" ht="21.75" x14ac:dyDescent="0.25">
      <c r="A33" s="105" t="s">
        <v>185</v>
      </c>
      <c r="B33" s="10"/>
      <c r="C33" s="19" t="s">
        <v>188</v>
      </c>
      <c r="D33" s="10"/>
      <c r="E33" s="10"/>
      <c r="F33" s="10"/>
      <c r="G33" s="14"/>
      <c r="H33" s="10"/>
      <c r="I33" s="10"/>
      <c r="J33" s="10"/>
      <c r="K33" s="10"/>
      <c r="L33" s="10"/>
      <c r="M33" s="107">
        <v>0</v>
      </c>
      <c r="N33" s="107">
        <v>0</v>
      </c>
      <c r="O33" s="107">
        <v>0</v>
      </c>
    </row>
    <row r="34" spans="1:15" ht="21.75" x14ac:dyDescent="0.25">
      <c r="A34" s="104" t="s">
        <v>184</v>
      </c>
      <c r="B34" s="10"/>
      <c r="C34" s="19" t="s">
        <v>189</v>
      </c>
      <c r="D34" s="10"/>
      <c r="E34" s="10"/>
      <c r="F34" s="10"/>
      <c r="G34" s="14"/>
      <c r="H34" s="10"/>
      <c r="I34" s="10"/>
      <c r="J34" s="10"/>
      <c r="K34" s="10"/>
      <c r="L34" s="10"/>
      <c r="M34" s="108">
        <v>299475</v>
      </c>
      <c r="N34" s="108">
        <v>299475</v>
      </c>
      <c r="O34" s="2">
        <v>0</v>
      </c>
    </row>
    <row r="35" spans="1:15" ht="21.75" x14ac:dyDescent="0.25">
      <c r="A35" s="105" t="s">
        <v>186</v>
      </c>
      <c r="B35" s="10"/>
      <c r="C35" s="19" t="s">
        <v>190</v>
      </c>
      <c r="D35" s="10"/>
      <c r="E35" s="10"/>
      <c r="F35" s="10"/>
      <c r="G35" s="14"/>
      <c r="H35" s="10"/>
      <c r="I35" s="10"/>
      <c r="J35" s="10"/>
      <c r="K35" s="10"/>
      <c r="L35" s="10"/>
      <c r="M35" s="107">
        <v>0</v>
      </c>
      <c r="N35" s="107">
        <v>0</v>
      </c>
      <c r="O35" s="107">
        <v>0</v>
      </c>
    </row>
    <row r="36" spans="1:15" ht="39.25" customHeight="1" x14ac:dyDescent="0.25">
      <c r="A36" s="16" t="s">
        <v>32</v>
      </c>
      <c r="B36" s="3" t="s">
        <v>46</v>
      </c>
      <c r="C36" s="10"/>
      <c r="D36" s="10"/>
      <c r="E36" s="14">
        <v>60150</v>
      </c>
      <c r="F36" s="14">
        <f t="shared" ref="F36:F37" si="1">E36</f>
        <v>60150</v>
      </c>
      <c r="G36" s="10"/>
      <c r="H36" s="19">
        <v>2009</v>
      </c>
      <c r="I36" s="10"/>
      <c r="J36" s="10"/>
      <c r="K36" s="10"/>
      <c r="L36" s="10"/>
    </row>
    <row r="37" spans="1:15" ht="37.549999999999997" customHeight="1" x14ac:dyDescent="0.25">
      <c r="A37" s="16" t="s">
        <v>33</v>
      </c>
      <c r="B37" s="3" t="s">
        <v>46</v>
      </c>
      <c r="C37" s="10"/>
      <c r="D37" s="10"/>
      <c r="E37" s="14">
        <v>20050</v>
      </c>
      <c r="F37" s="14">
        <f t="shared" si="1"/>
        <v>20050</v>
      </c>
      <c r="G37" s="10"/>
      <c r="H37" s="19">
        <v>2009</v>
      </c>
      <c r="I37" s="10"/>
      <c r="J37" s="10"/>
      <c r="K37" s="10"/>
      <c r="L37" s="10"/>
    </row>
    <row r="38" spans="1:15" ht="36" customHeight="1" x14ac:dyDescent="0.25">
      <c r="A38" s="16" t="s">
        <v>34</v>
      </c>
      <c r="B38" s="3" t="s">
        <v>46</v>
      </c>
      <c r="C38" s="10"/>
      <c r="D38" s="10"/>
      <c r="E38" s="14">
        <v>32175</v>
      </c>
      <c r="F38" s="14">
        <f>E38</f>
        <v>32175</v>
      </c>
      <c r="G38" s="10"/>
      <c r="H38" s="25">
        <v>1967</v>
      </c>
      <c r="I38" s="10"/>
      <c r="J38" s="10"/>
      <c r="K38" s="10"/>
      <c r="L38" s="10"/>
    </row>
    <row r="39" spans="1:15" ht="36" customHeight="1" x14ac:dyDescent="0.25">
      <c r="A39" s="16" t="s">
        <v>35</v>
      </c>
      <c r="B39" s="3" t="s">
        <v>46</v>
      </c>
      <c r="C39" s="10"/>
      <c r="D39" s="10"/>
      <c r="E39" s="14">
        <v>10725</v>
      </c>
      <c r="F39" s="14">
        <f t="shared" ref="F39:F53" si="2">E39</f>
        <v>10725</v>
      </c>
      <c r="G39" s="10"/>
      <c r="H39" s="25">
        <v>1967</v>
      </c>
      <c r="I39" s="10"/>
      <c r="J39" s="10"/>
      <c r="K39" s="10"/>
      <c r="L39" s="10"/>
    </row>
    <row r="40" spans="1:15" ht="34.5" customHeight="1" x14ac:dyDescent="0.25">
      <c r="A40" s="16" t="s">
        <v>36</v>
      </c>
      <c r="B40" s="3" t="s">
        <v>46</v>
      </c>
      <c r="C40" s="10"/>
      <c r="D40" s="10"/>
      <c r="E40" s="14">
        <v>32175</v>
      </c>
      <c r="F40" s="14">
        <f t="shared" si="2"/>
        <v>32175</v>
      </c>
      <c r="G40" s="10"/>
      <c r="H40" s="25">
        <v>1967</v>
      </c>
      <c r="I40" s="10"/>
      <c r="J40" s="10"/>
      <c r="K40" s="10"/>
      <c r="L40" s="10"/>
    </row>
    <row r="41" spans="1:15" ht="34.5" customHeight="1" x14ac:dyDescent="0.25">
      <c r="A41" s="16" t="s">
        <v>37</v>
      </c>
      <c r="B41" s="3" t="s">
        <v>46</v>
      </c>
      <c r="C41" s="10"/>
      <c r="D41" s="10"/>
      <c r="E41" s="14">
        <v>10725</v>
      </c>
      <c r="F41" s="14">
        <f t="shared" si="2"/>
        <v>10725</v>
      </c>
      <c r="G41" s="10"/>
      <c r="H41" s="25">
        <v>1967</v>
      </c>
      <c r="I41" s="10"/>
      <c r="J41" s="10"/>
      <c r="K41" s="10"/>
      <c r="L41" s="10"/>
    </row>
    <row r="42" spans="1:15" ht="35.5" customHeight="1" x14ac:dyDescent="0.25">
      <c r="A42" s="16" t="s">
        <v>38</v>
      </c>
      <c r="B42" s="3" t="s">
        <v>46</v>
      </c>
      <c r="C42" s="10"/>
      <c r="D42" s="10"/>
      <c r="E42" s="14">
        <v>57356.62</v>
      </c>
      <c r="F42" s="14">
        <f t="shared" si="2"/>
        <v>57356.62</v>
      </c>
      <c r="G42" s="10"/>
      <c r="H42" s="19">
        <v>1980</v>
      </c>
      <c r="I42" s="10"/>
      <c r="J42" s="10"/>
      <c r="K42" s="10"/>
      <c r="L42" s="10"/>
    </row>
    <row r="43" spans="1:15" ht="33.799999999999997" customHeight="1" x14ac:dyDescent="0.25">
      <c r="A43" s="16" t="s">
        <v>39</v>
      </c>
      <c r="B43" s="3" t="s">
        <v>46</v>
      </c>
      <c r="C43" s="10"/>
      <c r="D43" s="10"/>
      <c r="E43" s="14">
        <v>19118.88</v>
      </c>
      <c r="F43" s="14">
        <f t="shared" si="2"/>
        <v>19118.88</v>
      </c>
      <c r="G43" s="10"/>
      <c r="H43" s="19">
        <v>1980</v>
      </c>
      <c r="I43" s="10"/>
      <c r="J43" s="10"/>
      <c r="K43" s="10"/>
      <c r="L43" s="10"/>
    </row>
    <row r="44" spans="1:15" ht="28.55" customHeight="1" x14ac:dyDescent="0.25">
      <c r="A44" s="16" t="s">
        <v>135</v>
      </c>
      <c r="B44" s="3"/>
      <c r="C44" s="10"/>
      <c r="D44" s="10"/>
      <c r="E44" s="14">
        <v>57358.12</v>
      </c>
      <c r="F44" s="14">
        <f t="shared" si="2"/>
        <v>57358.12</v>
      </c>
      <c r="G44" s="10"/>
      <c r="H44" s="19">
        <v>1980</v>
      </c>
      <c r="I44" s="10"/>
      <c r="J44" s="10"/>
      <c r="K44" s="10"/>
      <c r="L44" s="10"/>
    </row>
    <row r="45" spans="1:15" ht="27.7" customHeight="1" x14ac:dyDescent="0.25">
      <c r="A45" s="16" t="s">
        <v>136</v>
      </c>
      <c r="B45" s="3"/>
      <c r="C45" s="10"/>
      <c r="D45" s="10"/>
      <c r="E45" s="14">
        <v>19119.38</v>
      </c>
      <c r="F45" s="14">
        <f t="shared" si="2"/>
        <v>19119.38</v>
      </c>
      <c r="G45" s="10"/>
      <c r="H45" s="19">
        <v>1980</v>
      </c>
      <c r="I45" s="10"/>
      <c r="J45" s="10"/>
      <c r="K45" s="10"/>
      <c r="L45" s="10"/>
    </row>
    <row r="46" spans="1:15" ht="32.950000000000003" customHeight="1" x14ac:dyDescent="0.25">
      <c r="A46" s="17" t="s">
        <v>40</v>
      </c>
      <c r="B46" s="3" t="s">
        <v>47</v>
      </c>
      <c r="C46" s="10"/>
      <c r="D46" s="10"/>
      <c r="E46" s="14">
        <v>29031.75</v>
      </c>
      <c r="F46" s="14">
        <f t="shared" si="2"/>
        <v>29031.75</v>
      </c>
      <c r="G46" s="10"/>
      <c r="H46" s="19">
        <v>1988</v>
      </c>
      <c r="I46" s="10"/>
      <c r="J46" s="10"/>
      <c r="K46" s="10"/>
      <c r="L46" s="10"/>
    </row>
    <row r="47" spans="1:15" ht="34.5" customHeight="1" x14ac:dyDescent="0.25">
      <c r="A47" s="16" t="s">
        <v>137</v>
      </c>
      <c r="B47" s="3" t="s">
        <v>47</v>
      </c>
      <c r="C47" s="10"/>
      <c r="D47" s="10"/>
      <c r="E47" s="14">
        <v>9677.25</v>
      </c>
      <c r="F47" s="14">
        <f t="shared" si="2"/>
        <v>9677.25</v>
      </c>
      <c r="G47" s="10"/>
      <c r="H47" s="19">
        <v>1988</v>
      </c>
      <c r="I47" s="10"/>
      <c r="J47" s="10"/>
      <c r="K47" s="10"/>
      <c r="L47" s="10"/>
      <c r="M47" s="111"/>
      <c r="N47" s="112">
        <v>9677.25</v>
      </c>
      <c r="O47" s="89">
        <v>0</v>
      </c>
    </row>
    <row r="48" spans="1:15" ht="34.5" customHeight="1" x14ac:dyDescent="0.25">
      <c r="A48" s="109" t="s">
        <v>192</v>
      </c>
      <c r="B48" s="3" t="s">
        <v>47</v>
      </c>
      <c r="C48" s="10"/>
      <c r="D48" s="10"/>
      <c r="E48" s="14"/>
      <c r="F48" s="14"/>
      <c r="G48" s="10"/>
      <c r="H48" s="19"/>
      <c r="I48" s="10"/>
      <c r="J48" s="10"/>
      <c r="K48" s="10"/>
      <c r="L48" s="10"/>
      <c r="M48" s="113">
        <v>0</v>
      </c>
      <c r="N48" s="112">
        <v>0</v>
      </c>
      <c r="O48" s="112">
        <v>0</v>
      </c>
    </row>
    <row r="49" spans="1:15" ht="34.5" customHeight="1" x14ac:dyDescent="0.25">
      <c r="A49" s="17" t="s">
        <v>138</v>
      </c>
      <c r="B49" s="3" t="s">
        <v>48</v>
      </c>
      <c r="C49" s="10"/>
      <c r="D49" s="10"/>
      <c r="E49" s="14">
        <v>29031.75</v>
      </c>
      <c r="F49" s="14">
        <f t="shared" si="2"/>
        <v>29031.75</v>
      </c>
      <c r="G49" s="10"/>
      <c r="H49" s="19">
        <v>1988</v>
      </c>
      <c r="I49" s="10"/>
      <c r="J49" s="10"/>
      <c r="K49" s="10"/>
      <c r="L49" s="10"/>
    </row>
    <row r="50" spans="1:15" ht="35.5" customHeight="1" x14ac:dyDescent="0.25">
      <c r="A50" s="17" t="s">
        <v>139</v>
      </c>
      <c r="B50" s="3" t="s">
        <v>48</v>
      </c>
      <c r="C50" s="10"/>
      <c r="D50" s="10"/>
      <c r="E50" s="14">
        <v>9677.25</v>
      </c>
      <c r="F50" s="14">
        <f t="shared" si="2"/>
        <v>9677.25</v>
      </c>
      <c r="G50" s="10"/>
      <c r="H50" s="19">
        <v>1988</v>
      </c>
      <c r="I50" s="10"/>
      <c r="J50" s="10"/>
      <c r="K50" s="10"/>
      <c r="L50" s="10"/>
    </row>
    <row r="51" spans="1:15" ht="35.5" customHeight="1" x14ac:dyDescent="0.25">
      <c r="A51" s="17" t="s">
        <v>140</v>
      </c>
      <c r="B51" s="3" t="s">
        <v>49</v>
      </c>
      <c r="C51" s="19" t="s">
        <v>196</v>
      </c>
      <c r="D51" s="10"/>
      <c r="E51" s="14"/>
      <c r="F51" s="14"/>
      <c r="G51" s="10"/>
      <c r="H51" s="19">
        <v>1980</v>
      </c>
      <c r="I51" s="10"/>
      <c r="J51" s="10"/>
      <c r="K51" s="10"/>
      <c r="L51" s="10"/>
      <c r="M51" s="110">
        <v>13167</v>
      </c>
      <c r="N51" s="110">
        <v>13167</v>
      </c>
      <c r="O51" s="14">
        <v>0</v>
      </c>
    </row>
    <row r="52" spans="1:15" ht="35.5" customHeight="1" x14ac:dyDescent="0.25">
      <c r="A52" s="17" t="s">
        <v>141</v>
      </c>
      <c r="B52" s="3" t="s">
        <v>49</v>
      </c>
      <c r="C52" s="19" t="s">
        <v>194</v>
      </c>
      <c r="D52" s="10"/>
      <c r="E52" s="14">
        <v>48633.75</v>
      </c>
      <c r="F52" s="14">
        <f t="shared" si="2"/>
        <v>48633.75</v>
      </c>
      <c r="G52" s="10"/>
      <c r="H52" s="19">
        <v>1976</v>
      </c>
      <c r="I52" s="10"/>
      <c r="J52" s="10"/>
      <c r="K52" s="10"/>
      <c r="L52" s="10"/>
      <c r="M52" s="14"/>
      <c r="N52" s="14">
        <v>48633.75</v>
      </c>
      <c r="O52" s="14">
        <v>0</v>
      </c>
    </row>
    <row r="53" spans="1:15" ht="35.5" customHeight="1" x14ac:dyDescent="0.25">
      <c r="A53" s="17" t="s">
        <v>140</v>
      </c>
      <c r="B53" s="3" t="s">
        <v>49</v>
      </c>
      <c r="C53" s="19" t="s">
        <v>195</v>
      </c>
      <c r="D53" s="10"/>
      <c r="E53" s="14">
        <v>16211.25</v>
      </c>
      <c r="F53" s="14">
        <f t="shared" si="2"/>
        <v>16211.25</v>
      </c>
      <c r="G53" s="10"/>
      <c r="H53" s="19">
        <v>1976</v>
      </c>
      <c r="I53" s="10"/>
      <c r="J53" s="10"/>
      <c r="K53" s="10"/>
      <c r="L53" s="10"/>
      <c r="M53" s="14"/>
      <c r="N53" s="14">
        <v>16211.25</v>
      </c>
      <c r="O53" s="14">
        <v>0</v>
      </c>
    </row>
    <row r="54" spans="1:15" ht="35.5" customHeight="1" x14ac:dyDescent="0.25">
      <c r="A54" s="109" t="s">
        <v>192</v>
      </c>
      <c r="B54" s="3" t="s">
        <v>49</v>
      </c>
      <c r="C54" s="19" t="s">
        <v>193</v>
      </c>
      <c r="D54" s="10"/>
      <c r="E54" s="14"/>
      <c r="F54" s="14"/>
      <c r="G54" s="10"/>
      <c r="H54" s="19"/>
      <c r="I54" s="10"/>
      <c r="J54" s="10"/>
      <c r="K54" s="10"/>
      <c r="L54" s="10"/>
      <c r="M54" s="14">
        <v>0</v>
      </c>
      <c r="N54" s="14">
        <v>0</v>
      </c>
      <c r="O54" s="14">
        <v>0</v>
      </c>
    </row>
    <row r="55" spans="1:15" ht="34.5" customHeight="1" x14ac:dyDescent="0.25">
      <c r="A55" s="17" t="s">
        <v>41</v>
      </c>
      <c r="B55" s="3" t="s">
        <v>49</v>
      </c>
      <c r="C55" s="10"/>
      <c r="D55" s="10"/>
      <c r="E55" s="14">
        <v>39501</v>
      </c>
      <c r="F55" s="14">
        <f>E55</f>
        <v>39501</v>
      </c>
      <c r="G55" s="10"/>
      <c r="H55" s="19">
        <v>1988</v>
      </c>
      <c r="I55" s="10"/>
      <c r="J55" s="10"/>
      <c r="K55" s="10"/>
      <c r="L55" s="10"/>
    </row>
    <row r="56" spans="1:15" ht="34.5" customHeight="1" x14ac:dyDescent="0.25">
      <c r="A56" s="17" t="s">
        <v>142</v>
      </c>
      <c r="B56" s="3" t="s">
        <v>49</v>
      </c>
      <c r="C56" s="10"/>
      <c r="D56" s="10"/>
      <c r="E56" s="14">
        <v>13167</v>
      </c>
      <c r="F56" s="14">
        <f>E56</f>
        <v>13167</v>
      </c>
      <c r="G56" s="10"/>
      <c r="H56" s="19">
        <v>1988</v>
      </c>
      <c r="I56" s="10"/>
      <c r="J56" s="10"/>
      <c r="K56" s="10"/>
      <c r="L56" s="10"/>
    </row>
    <row r="57" spans="1:15" ht="36" customHeight="1" x14ac:dyDescent="0.25">
      <c r="A57" s="17" t="s">
        <v>42</v>
      </c>
      <c r="B57" s="3" t="s">
        <v>46</v>
      </c>
      <c r="C57" s="10"/>
      <c r="D57" s="10"/>
      <c r="E57" s="14">
        <v>1464827.25</v>
      </c>
      <c r="F57" s="14">
        <v>468744.75</v>
      </c>
      <c r="G57" s="10"/>
      <c r="H57" s="19">
        <v>2006</v>
      </c>
      <c r="I57" s="10"/>
      <c r="J57" s="10"/>
      <c r="K57" s="10"/>
      <c r="L57" s="10"/>
    </row>
    <row r="58" spans="1:15" ht="35.5" customHeight="1" x14ac:dyDescent="0.25">
      <c r="A58" s="18" t="s">
        <v>43</v>
      </c>
      <c r="B58" s="3" t="s">
        <v>46</v>
      </c>
      <c r="C58" s="10"/>
      <c r="D58" s="10"/>
      <c r="E58" s="14">
        <v>488275.75</v>
      </c>
      <c r="F58" s="14">
        <v>156248.25</v>
      </c>
      <c r="G58" s="10"/>
      <c r="H58" s="19">
        <v>2006</v>
      </c>
      <c r="I58" s="10"/>
      <c r="J58" s="10"/>
      <c r="K58" s="10"/>
      <c r="L58" s="10"/>
    </row>
    <row r="59" spans="1:15" ht="35.5" customHeight="1" x14ac:dyDescent="0.25">
      <c r="A59" s="18" t="s">
        <v>44</v>
      </c>
      <c r="B59" s="3" t="s">
        <v>46</v>
      </c>
      <c r="C59" s="10"/>
      <c r="D59" s="10"/>
      <c r="E59" s="14">
        <v>15738288.08</v>
      </c>
      <c r="F59" s="14">
        <v>1259063</v>
      </c>
      <c r="G59" s="10"/>
      <c r="H59" s="19">
        <v>2012</v>
      </c>
      <c r="I59" s="10"/>
      <c r="J59" s="10"/>
      <c r="K59" s="10"/>
      <c r="L59" s="10"/>
    </row>
    <row r="60" spans="1:15" ht="35.5" customHeight="1" x14ac:dyDescent="0.25">
      <c r="A60" s="18" t="s">
        <v>143</v>
      </c>
      <c r="B60" s="3" t="s">
        <v>59</v>
      </c>
      <c r="C60" s="10"/>
      <c r="D60" s="10"/>
      <c r="E60" s="14">
        <v>28450</v>
      </c>
      <c r="F60" s="14">
        <f>E60</f>
        <v>28450</v>
      </c>
      <c r="G60" s="10"/>
      <c r="H60" s="19">
        <v>1988</v>
      </c>
      <c r="I60" s="10"/>
      <c r="J60" s="10"/>
      <c r="K60" s="10"/>
      <c r="L60" s="10"/>
    </row>
    <row r="61" spans="1:15" ht="35.5" customHeight="1" x14ac:dyDescent="0.25">
      <c r="A61" s="18" t="s">
        <v>144</v>
      </c>
      <c r="B61" s="3" t="s">
        <v>59</v>
      </c>
      <c r="C61" s="10"/>
      <c r="D61" s="10"/>
      <c r="E61" s="14">
        <v>9388.5</v>
      </c>
      <c r="F61" s="14">
        <f>E61</f>
        <v>9388.5</v>
      </c>
      <c r="G61" s="10"/>
      <c r="H61" s="19">
        <v>1988</v>
      </c>
      <c r="I61" s="10"/>
      <c r="J61" s="10"/>
      <c r="K61" s="10"/>
      <c r="L61" s="10"/>
    </row>
    <row r="62" spans="1:15" ht="34.5" customHeight="1" x14ac:dyDescent="0.25">
      <c r="A62" s="17" t="s">
        <v>45</v>
      </c>
      <c r="B62" s="3" t="s">
        <v>50</v>
      </c>
      <c r="C62" s="10"/>
      <c r="D62" s="10"/>
      <c r="E62" s="14">
        <v>29033</v>
      </c>
      <c r="F62" s="14">
        <f>E62</f>
        <v>29033</v>
      </c>
      <c r="G62" s="10"/>
      <c r="H62" s="19">
        <v>1988</v>
      </c>
      <c r="I62" s="10"/>
      <c r="J62" s="10"/>
      <c r="K62" s="10"/>
      <c r="L62" s="10"/>
    </row>
    <row r="63" spans="1:15" ht="34.5" customHeight="1" x14ac:dyDescent="0.25">
      <c r="A63" s="18" t="s">
        <v>145</v>
      </c>
      <c r="B63" s="3" t="s">
        <v>50</v>
      </c>
      <c r="C63" s="10"/>
      <c r="D63" s="10"/>
      <c r="E63" s="14">
        <v>9677</v>
      </c>
      <c r="F63" s="14">
        <f>E63</f>
        <v>9677</v>
      </c>
      <c r="G63" s="10"/>
      <c r="H63" s="19">
        <v>1988</v>
      </c>
      <c r="I63" s="10"/>
      <c r="J63" s="10"/>
      <c r="K63" s="10"/>
      <c r="L63" s="10"/>
    </row>
    <row r="64" spans="1:15" ht="34.5" customHeight="1" x14ac:dyDescent="0.25">
      <c r="A64" s="18" t="s">
        <v>146</v>
      </c>
      <c r="B64" s="3" t="s">
        <v>58</v>
      </c>
      <c r="C64" s="10"/>
      <c r="D64" s="10"/>
      <c r="E64" s="14">
        <v>24620</v>
      </c>
      <c r="F64" s="14">
        <f t="shared" ref="F64:F77" si="3">E64</f>
        <v>24620</v>
      </c>
      <c r="G64" s="10"/>
      <c r="H64" s="19">
        <v>1985</v>
      </c>
      <c r="I64" s="10"/>
      <c r="J64" s="10"/>
      <c r="K64" s="10"/>
      <c r="L64" s="10"/>
    </row>
    <row r="65" spans="1:12" ht="34.5" customHeight="1" x14ac:dyDescent="0.25">
      <c r="A65" s="18" t="s">
        <v>147</v>
      </c>
      <c r="B65" s="3" t="s">
        <v>50</v>
      </c>
      <c r="C65" s="10"/>
      <c r="D65" s="10"/>
      <c r="E65" s="14">
        <v>8206</v>
      </c>
      <c r="F65" s="14">
        <f t="shared" si="3"/>
        <v>8206</v>
      </c>
      <c r="G65" s="10"/>
      <c r="H65" s="19">
        <v>1985</v>
      </c>
      <c r="I65" s="10"/>
      <c r="J65" s="10"/>
      <c r="K65" s="10"/>
      <c r="L65" s="10"/>
    </row>
    <row r="66" spans="1:12" ht="34.5" customHeight="1" x14ac:dyDescent="0.25">
      <c r="A66" s="18" t="s">
        <v>152</v>
      </c>
      <c r="B66" s="3" t="s">
        <v>149</v>
      </c>
      <c r="C66" s="10"/>
      <c r="D66" s="10"/>
      <c r="E66" s="14">
        <v>40360</v>
      </c>
      <c r="F66" s="14">
        <f t="shared" si="3"/>
        <v>40360</v>
      </c>
      <c r="G66" s="10"/>
      <c r="H66" s="19">
        <v>1989</v>
      </c>
      <c r="I66" s="10"/>
      <c r="J66" s="10"/>
      <c r="K66" s="10"/>
      <c r="L66" s="10"/>
    </row>
    <row r="67" spans="1:12" ht="34.5" customHeight="1" x14ac:dyDescent="0.25">
      <c r="A67" s="18" t="s">
        <v>148</v>
      </c>
      <c r="B67" s="3" t="s">
        <v>149</v>
      </c>
      <c r="C67" s="10"/>
      <c r="D67" s="10"/>
      <c r="E67" s="14">
        <v>13318.8</v>
      </c>
      <c r="F67" s="14">
        <f t="shared" si="3"/>
        <v>13318.8</v>
      </c>
      <c r="G67" s="10"/>
      <c r="H67" s="19">
        <v>1989</v>
      </c>
      <c r="I67" s="10"/>
      <c r="J67" s="10"/>
      <c r="K67" s="10"/>
      <c r="L67" s="10"/>
    </row>
    <row r="68" spans="1:12" ht="34.5" customHeight="1" x14ac:dyDescent="0.25">
      <c r="A68" s="18" t="s">
        <v>151</v>
      </c>
      <c r="B68" s="3" t="s">
        <v>149</v>
      </c>
      <c r="C68" s="10"/>
      <c r="D68" s="10"/>
      <c r="E68" s="14">
        <v>35288</v>
      </c>
      <c r="F68" s="14">
        <f t="shared" si="3"/>
        <v>35288</v>
      </c>
      <c r="G68" s="10"/>
      <c r="H68" s="19">
        <v>1981</v>
      </c>
      <c r="I68" s="10"/>
      <c r="J68" s="10"/>
      <c r="K68" s="10"/>
      <c r="L68" s="10"/>
    </row>
    <row r="69" spans="1:12" ht="34.5" customHeight="1" x14ac:dyDescent="0.25">
      <c r="A69" s="18" t="s">
        <v>150</v>
      </c>
      <c r="B69" s="3" t="s">
        <v>149</v>
      </c>
      <c r="C69" s="10"/>
      <c r="D69" s="10"/>
      <c r="E69" s="14">
        <v>17380</v>
      </c>
      <c r="F69" s="14">
        <f t="shared" si="3"/>
        <v>17380</v>
      </c>
      <c r="G69" s="10"/>
      <c r="H69" s="19">
        <v>1981</v>
      </c>
      <c r="I69" s="10"/>
      <c r="J69" s="10"/>
      <c r="K69" s="10"/>
      <c r="L69" s="10"/>
    </row>
    <row r="70" spans="1:12" ht="36" customHeight="1" x14ac:dyDescent="0.25">
      <c r="A70" s="78" t="s">
        <v>51</v>
      </c>
      <c r="B70" s="3" t="s">
        <v>49</v>
      </c>
      <c r="C70" s="10"/>
      <c r="D70" s="10"/>
      <c r="E70" s="14">
        <v>15000</v>
      </c>
      <c r="F70" s="14">
        <f t="shared" si="3"/>
        <v>15000</v>
      </c>
      <c r="G70" s="10"/>
      <c r="H70" s="19">
        <v>1953</v>
      </c>
      <c r="I70" s="10"/>
      <c r="J70" s="10"/>
      <c r="K70" s="10"/>
      <c r="L70" s="10"/>
    </row>
    <row r="71" spans="1:12" ht="34.5" customHeight="1" x14ac:dyDescent="0.25">
      <c r="A71" s="17" t="s">
        <v>52</v>
      </c>
      <c r="B71" s="6" t="s">
        <v>57</v>
      </c>
      <c r="C71" s="10"/>
      <c r="D71" s="10"/>
      <c r="E71" s="14">
        <v>15000</v>
      </c>
      <c r="F71" s="14">
        <f t="shared" si="3"/>
        <v>15000</v>
      </c>
      <c r="G71" s="10"/>
      <c r="H71" s="19">
        <v>2005</v>
      </c>
      <c r="I71" s="10"/>
      <c r="J71" s="10"/>
      <c r="K71" s="10"/>
      <c r="L71" s="10"/>
    </row>
    <row r="72" spans="1:12" ht="39.75" customHeight="1" x14ac:dyDescent="0.25">
      <c r="A72" s="17" t="s">
        <v>53</v>
      </c>
      <c r="B72" s="3" t="s">
        <v>46</v>
      </c>
      <c r="C72" s="10"/>
      <c r="D72" s="10"/>
      <c r="E72" s="14">
        <v>5000</v>
      </c>
      <c r="F72" s="14">
        <f t="shared" si="3"/>
        <v>5000</v>
      </c>
      <c r="G72" s="10"/>
      <c r="H72" s="19">
        <v>2010</v>
      </c>
      <c r="I72" s="10"/>
      <c r="J72" s="10"/>
      <c r="K72" s="10"/>
      <c r="L72" s="10"/>
    </row>
    <row r="73" spans="1:12" ht="45" customHeight="1" x14ac:dyDescent="0.25">
      <c r="A73" s="17" t="s">
        <v>54</v>
      </c>
      <c r="B73" s="3" t="s">
        <v>58</v>
      </c>
      <c r="C73" s="10"/>
      <c r="D73" s="10"/>
      <c r="E73" s="10">
        <v>0</v>
      </c>
      <c r="F73" s="10">
        <f t="shared" si="3"/>
        <v>0</v>
      </c>
      <c r="G73" s="10"/>
      <c r="H73" s="19"/>
      <c r="I73" s="10"/>
      <c r="J73" s="10"/>
      <c r="K73" s="10"/>
      <c r="L73" s="10"/>
    </row>
    <row r="74" spans="1:12" ht="36.700000000000003" customHeight="1" x14ac:dyDescent="0.25">
      <c r="A74" s="17" t="s">
        <v>55</v>
      </c>
      <c r="B74" s="3" t="s">
        <v>59</v>
      </c>
      <c r="C74" s="10"/>
      <c r="D74" s="10"/>
      <c r="E74" s="10">
        <v>0</v>
      </c>
      <c r="F74" s="10">
        <f t="shared" si="3"/>
        <v>0</v>
      </c>
      <c r="G74" s="10"/>
      <c r="H74" s="19"/>
      <c r="I74" s="10"/>
      <c r="J74" s="10"/>
      <c r="K74" s="10"/>
      <c r="L74" s="10"/>
    </row>
    <row r="75" spans="1:12" ht="36" customHeight="1" x14ac:dyDescent="0.25">
      <c r="A75" s="28" t="s">
        <v>56</v>
      </c>
      <c r="B75" s="3" t="s">
        <v>60</v>
      </c>
      <c r="C75" s="10"/>
      <c r="D75" s="10"/>
      <c r="E75" s="10">
        <v>0</v>
      </c>
      <c r="F75" s="10">
        <f t="shared" si="3"/>
        <v>0</v>
      </c>
      <c r="G75" s="10"/>
      <c r="H75" s="19"/>
      <c r="I75" s="10"/>
      <c r="J75" s="10"/>
      <c r="K75" s="10"/>
      <c r="L75" s="10"/>
    </row>
    <row r="76" spans="1:12" ht="51.8" customHeight="1" x14ac:dyDescent="0.25">
      <c r="A76" s="29" t="s">
        <v>61</v>
      </c>
      <c r="B76" s="3" t="s">
        <v>46</v>
      </c>
      <c r="C76" s="10"/>
      <c r="D76" s="3" t="s">
        <v>88</v>
      </c>
      <c r="E76" s="12">
        <v>83780</v>
      </c>
      <c r="F76" s="13">
        <f t="shared" si="3"/>
        <v>83780</v>
      </c>
      <c r="G76" s="10"/>
      <c r="H76" s="19">
        <v>2010</v>
      </c>
      <c r="I76" s="10"/>
      <c r="J76" s="26" t="s">
        <v>89</v>
      </c>
      <c r="K76" s="10"/>
      <c r="L76" s="10"/>
    </row>
    <row r="77" spans="1:12" ht="46.9" customHeight="1" x14ac:dyDescent="0.25">
      <c r="A77" s="20" t="s">
        <v>271</v>
      </c>
      <c r="B77" s="3" t="s">
        <v>62</v>
      </c>
      <c r="C77" s="19" t="s">
        <v>268</v>
      </c>
      <c r="D77" s="10"/>
      <c r="E77" s="12">
        <v>302671.48</v>
      </c>
      <c r="F77" s="13">
        <f t="shared" si="3"/>
        <v>302671.48</v>
      </c>
      <c r="G77" s="10"/>
      <c r="H77" s="19">
        <v>2012</v>
      </c>
      <c r="I77" s="10"/>
      <c r="J77" s="25" t="s">
        <v>269</v>
      </c>
      <c r="K77" s="10"/>
      <c r="L77" s="10"/>
    </row>
    <row r="78" spans="1:12" ht="36" customHeight="1" x14ac:dyDescent="0.25">
      <c r="A78" s="18" t="s">
        <v>29</v>
      </c>
      <c r="B78" s="55" t="s">
        <v>160</v>
      </c>
      <c r="C78" s="12"/>
      <c r="D78" s="12"/>
      <c r="E78" s="14">
        <v>118635</v>
      </c>
      <c r="F78" s="14">
        <v>118635</v>
      </c>
      <c r="G78" s="12"/>
      <c r="H78" s="5">
        <v>1976</v>
      </c>
      <c r="I78" s="10"/>
      <c r="J78" s="10"/>
      <c r="K78" s="10"/>
      <c r="L78" s="10"/>
    </row>
    <row r="79" spans="1:12" ht="35.5" customHeight="1" x14ac:dyDescent="0.25">
      <c r="A79" s="18" t="s">
        <v>30</v>
      </c>
      <c r="B79" s="55" t="s">
        <v>161</v>
      </c>
      <c r="C79" s="12"/>
      <c r="D79" s="12"/>
      <c r="E79" s="14">
        <v>1576872</v>
      </c>
      <c r="F79" s="14">
        <v>1576872</v>
      </c>
      <c r="G79" s="12"/>
      <c r="H79" s="19">
        <v>1981</v>
      </c>
      <c r="I79" s="10"/>
      <c r="J79" s="10"/>
      <c r="K79" s="10"/>
      <c r="L79" s="10"/>
    </row>
    <row r="80" spans="1:12" ht="36" customHeight="1" x14ac:dyDescent="0.25">
      <c r="A80" s="18" t="s">
        <v>31</v>
      </c>
      <c r="B80" s="55" t="s">
        <v>161</v>
      </c>
      <c r="C80" s="12"/>
      <c r="D80" s="12"/>
      <c r="E80" s="14">
        <v>1481465</v>
      </c>
      <c r="F80" s="14">
        <v>1481465</v>
      </c>
      <c r="G80" s="12"/>
      <c r="H80" s="5">
        <v>1976</v>
      </c>
      <c r="I80" s="10"/>
      <c r="J80" s="10"/>
      <c r="K80" s="10"/>
      <c r="L80" s="10"/>
    </row>
    <row r="81" spans="1:12" ht="30.25" customHeight="1" x14ac:dyDescent="0.25">
      <c r="A81" s="93" t="s">
        <v>162</v>
      </c>
      <c r="B81" s="94" t="s">
        <v>163</v>
      </c>
      <c r="C81" s="12"/>
      <c r="D81" s="12"/>
      <c r="E81" s="14"/>
      <c r="F81" s="14"/>
      <c r="G81" s="12"/>
      <c r="H81" s="5"/>
      <c r="I81" s="10"/>
      <c r="J81" s="10"/>
      <c r="K81" s="10"/>
      <c r="L81" s="10"/>
    </row>
    <row r="82" spans="1:12" ht="24.8" customHeight="1" x14ac:dyDescent="0.25">
      <c r="A82" s="93" t="s">
        <v>164</v>
      </c>
      <c r="B82" s="95" t="s">
        <v>163</v>
      </c>
      <c r="C82" s="12"/>
      <c r="D82" s="12"/>
      <c r="E82" s="14"/>
      <c r="F82" s="14"/>
      <c r="G82" s="12"/>
      <c r="H82" s="5"/>
      <c r="I82" s="10"/>
      <c r="J82" s="10"/>
      <c r="K82" s="10"/>
      <c r="L82" s="10"/>
    </row>
    <row r="83" spans="1:12" ht="30.25" customHeight="1" x14ac:dyDescent="0.25">
      <c r="A83" s="93" t="s">
        <v>162</v>
      </c>
      <c r="B83" s="94" t="s">
        <v>165</v>
      </c>
      <c r="C83" s="12"/>
      <c r="D83" s="12"/>
      <c r="E83" s="14"/>
      <c r="F83" s="14"/>
      <c r="G83" s="12"/>
      <c r="H83" s="5"/>
      <c r="I83" s="10"/>
      <c r="J83" s="10"/>
      <c r="K83" s="10"/>
      <c r="L83" s="10"/>
    </row>
    <row r="84" spans="1:12" ht="36" customHeight="1" x14ac:dyDescent="0.25">
      <c r="A84" s="93" t="s">
        <v>164</v>
      </c>
      <c r="B84" s="96" t="s">
        <v>165</v>
      </c>
      <c r="C84" s="12"/>
      <c r="D84" s="12"/>
      <c r="E84" s="14"/>
      <c r="F84" s="14"/>
      <c r="G84" s="12"/>
      <c r="H84" s="5"/>
      <c r="I84" s="10"/>
      <c r="J84" s="10"/>
      <c r="K84" s="10"/>
      <c r="L84" s="10"/>
    </row>
    <row r="85" spans="1:12" ht="29.25" customHeight="1" x14ac:dyDescent="0.25">
      <c r="A85" s="93" t="s">
        <v>162</v>
      </c>
      <c r="B85" s="94" t="s">
        <v>166</v>
      </c>
      <c r="C85" s="12"/>
      <c r="D85" s="12"/>
      <c r="E85" s="14"/>
      <c r="F85" s="14"/>
      <c r="G85" s="12"/>
      <c r="H85" s="5"/>
      <c r="I85" s="10"/>
      <c r="J85" s="10"/>
      <c r="K85" s="10"/>
      <c r="L85" s="10"/>
    </row>
    <row r="86" spans="1:12" ht="36" customHeight="1" x14ac:dyDescent="0.25">
      <c r="A86" s="93" t="s">
        <v>164</v>
      </c>
      <c r="B86" s="96" t="s">
        <v>166</v>
      </c>
      <c r="C86" s="12"/>
      <c r="D86" s="12"/>
      <c r="E86" s="14"/>
      <c r="F86" s="14"/>
      <c r="G86" s="12"/>
      <c r="H86" s="5"/>
      <c r="I86" s="10"/>
      <c r="J86" s="10"/>
      <c r="K86" s="10"/>
      <c r="L86" s="10"/>
    </row>
    <row r="87" spans="1:12" ht="28.55" customHeight="1" x14ac:dyDescent="0.25">
      <c r="A87" s="93" t="s">
        <v>162</v>
      </c>
      <c r="B87" s="95" t="s">
        <v>167</v>
      </c>
      <c r="C87" s="12"/>
      <c r="D87" s="12"/>
      <c r="E87" s="14"/>
      <c r="F87" s="14"/>
      <c r="G87" s="12"/>
      <c r="H87" s="5"/>
      <c r="I87" s="10"/>
      <c r="J87" s="10"/>
      <c r="K87" s="10"/>
      <c r="L87" s="10"/>
    </row>
    <row r="88" spans="1:12" ht="30.75" customHeight="1" x14ac:dyDescent="0.25">
      <c r="A88" s="93" t="s">
        <v>162</v>
      </c>
      <c r="B88" s="94" t="s">
        <v>168</v>
      </c>
      <c r="C88" s="12"/>
      <c r="D88" s="12"/>
      <c r="E88" s="14"/>
      <c r="F88" s="14"/>
      <c r="G88" s="12"/>
      <c r="H88" s="5"/>
      <c r="I88" s="10"/>
      <c r="J88" s="10"/>
      <c r="K88" s="10"/>
      <c r="L88" s="10"/>
    </row>
    <row r="89" spans="1:12" ht="36" customHeight="1" x14ac:dyDescent="0.25">
      <c r="A89" s="93" t="s">
        <v>164</v>
      </c>
      <c r="B89" s="95"/>
      <c r="C89" s="12"/>
      <c r="D89" s="12"/>
      <c r="E89" s="14"/>
      <c r="F89" s="14"/>
      <c r="G89" s="12"/>
      <c r="H89" s="5"/>
      <c r="I89" s="10"/>
      <c r="J89" s="10"/>
      <c r="K89" s="10"/>
      <c r="L89" s="10"/>
    </row>
    <row r="90" spans="1:12" ht="31.75" customHeight="1" x14ac:dyDescent="0.25">
      <c r="A90" s="93" t="s">
        <v>162</v>
      </c>
      <c r="B90" s="97" t="s">
        <v>169</v>
      </c>
      <c r="C90" s="12"/>
      <c r="D90" s="12"/>
      <c r="E90" s="14"/>
      <c r="F90" s="14"/>
      <c r="G90" s="12"/>
      <c r="H90" s="5"/>
      <c r="I90" s="10"/>
      <c r="J90" s="10"/>
      <c r="K90" s="10"/>
      <c r="L90" s="10"/>
    </row>
    <row r="91" spans="1:12" ht="36" customHeight="1" x14ac:dyDescent="0.25">
      <c r="A91" s="98" t="s">
        <v>164</v>
      </c>
      <c r="B91" s="97" t="s">
        <v>169</v>
      </c>
      <c r="C91" s="12"/>
      <c r="D91" s="12"/>
      <c r="E91" s="14"/>
      <c r="F91" s="14"/>
      <c r="G91" s="12"/>
      <c r="H91" s="5"/>
      <c r="I91" s="10"/>
      <c r="J91" s="10"/>
      <c r="K91" s="10"/>
      <c r="L91" s="10"/>
    </row>
    <row r="92" spans="1:12" ht="30.25" customHeight="1" x14ac:dyDescent="0.25">
      <c r="A92" s="93" t="s">
        <v>162</v>
      </c>
      <c r="B92" s="94" t="s">
        <v>170</v>
      </c>
      <c r="C92" s="12"/>
      <c r="D92" s="12"/>
      <c r="E92" s="14"/>
      <c r="F92" s="14"/>
      <c r="G92" s="12"/>
      <c r="H92" s="5"/>
      <c r="I92" s="10"/>
      <c r="J92" s="10"/>
      <c r="K92" s="10"/>
      <c r="L92" s="10"/>
    </row>
    <row r="93" spans="1:12" ht="36" customHeight="1" x14ac:dyDescent="0.25">
      <c r="A93" s="93" t="s">
        <v>164</v>
      </c>
      <c r="B93" s="95" t="s">
        <v>170</v>
      </c>
      <c r="C93" s="12"/>
      <c r="D93" s="12"/>
      <c r="E93" s="14"/>
      <c r="F93" s="14"/>
      <c r="G93" s="12"/>
      <c r="H93" s="5"/>
      <c r="I93" s="10"/>
      <c r="J93" s="10"/>
      <c r="K93" s="10"/>
      <c r="L93" s="10"/>
    </row>
    <row r="94" spans="1:12" ht="36" customHeight="1" x14ac:dyDescent="0.25">
      <c r="A94" s="93" t="s">
        <v>162</v>
      </c>
      <c r="B94" s="95" t="s">
        <v>171</v>
      </c>
      <c r="C94" s="12"/>
      <c r="D94" s="12"/>
      <c r="E94" s="14"/>
      <c r="F94" s="14"/>
      <c r="G94" s="12"/>
      <c r="H94" s="5"/>
      <c r="I94" s="10"/>
      <c r="J94" s="10"/>
      <c r="K94" s="10"/>
      <c r="L94" s="10"/>
    </row>
    <row r="95" spans="1:12" ht="36" customHeight="1" x14ac:dyDescent="0.25">
      <c r="A95" s="93" t="s">
        <v>162</v>
      </c>
      <c r="B95" s="95" t="s">
        <v>172</v>
      </c>
      <c r="C95" s="12"/>
      <c r="D95" s="12"/>
      <c r="E95" s="14"/>
      <c r="F95" s="14"/>
      <c r="G95" s="12"/>
      <c r="H95" s="5"/>
      <c r="I95" s="10"/>
      <c r="J95" s="10"/>
      <c r="K95" s="10"/>
      <c r="L95" s="10"/>
    </row>
    <row r="96" spans="1:12" ht="29.25" customHeight="1" x14ac:dyDescent="0.25">
      <c r="A96" s="93" t="s">
        <v>162</v>
      </c>
      <c r="B96" s="94" t="s">
        <v>173</v>
      </c>
      <c r="C96" s="12"/>
      <c r="D96" s="12"/>
      <c r="E96" s="14"/>
      <c r="F96" s="14"/>
      <c r="G96" s="12"/>
      <c r="H96" s="5"/>
      <c r="I96" s="10"/>
      <c r="J96" s="10"/>
      <c r="K96" s="10"/>
      <c r="L96" s="10"/>
    </row>
    <row r="97" spans="1:15" ht="36" customHeight="1" x14ac:dyDescent="0.25">
      <c r="A97" s="93" t="s">
        <v>164</v>
      </c>
      <c r="B97" s="95" t="s">
        <v>173</v>
      </c>
      <c r="C97" s="12"/>
      <c r="D97" s="12"/>
      <c r="E97" s="14"/>
      <c r="F97" s="14"/>
      <c r="G97" s="12"/>
      <c r="H97" s="5"/>
      <c r="I97" s="10"/>
      <c r="J97" s="10"/>
      <c r="K97" s="10"/>
      <c r="L97" s="10"/>
    </row>
    <row r="98" spans="1:15" ht="30.25" customHeight="1" x14ac:dyDescent="0.25">
      <c r="A98" s="93" t="s">
        <v>162</v>
      </c>
      <c r="B98" s="94" t="s">
        <v>174</v>
      </c>
      <c r="C98" s="12"/>
      <c r="D98" s="12"/>
      <c r="E98" s="14"/>
      <c r="F98" s="14"/>
      <c r="G98" s="12"/>
      <c r="H98" s="5"/>
      <c r="I98" s="10"/>
      <c r="J98" s="10"/>
      <c r="K98" s="10"/>
      <c r="L98" s="10"/>
    </row>
    <row r="99" spans="1:15" ht="36" customHeight="1" x14ac:dyDescent="0.25">
      <c r="A99" s="93" t="s">
        <v>164</v>
      </c>
      <c r="B99" s="96" t="s">
        <v>174</v>
      </c>
      <c r="C99" s="12"/>
      <c r="D99" s="12"/>
      <c r="E99" s="14"/>
      <c r="F99" s="14"/>
      <c r="G99" s="12"/>
      <c r="H99" s="5"/>
      <c r="I99" s="10"/>
      <c r="J99" s="10"/>
      <c r="K99" s="10"/>
      <c r="L99" s="10"/>
    </row>
    <row r="100" spans="1:15" ht="28.55" customHeight="1" x14ac:dyDescent="0.25">
      <c r="A100" s="93" t="s">
        <v>162</v>
      </c>
      <c r="B100" s="94" t="s">
        <v>175</v>
      </c>
      <c r="C100" s="12"/>
      <c r="D100" s="12"/>
      <c r="E100" s="14"/>
      <c r="F100" s="14"/>
      <c r="G100" s="12"/>
      <c r="H100" s="5"/>
      <c r="I100" s="10"/>
      <c r="J100" s="10"/>
      <c r="K100" s="10"/>
      <c r="L100" s="10"/>
    </row>
    <row r="101" spans="1:15" ht="36" customHeight="1" x14ac:dyDescent="0.25">
      <c r="A101" s="93" t="s">
        <v>164</v>
      </c>
      <c r="B101" s="96" t="s">
        <v>175</v>
      </c>
      <c r="C101" s="12"/>
      <c r="D101" s="12"/>
      <c r="E101" s="14"/>
      <c r="F101" s="14"/>
      <c r="G101" s="12"/>
      <c r="H101" s="5"/>
      <c r="I101" s="10"/>
      <c r="J101" s="10"/>
      <c r="K101" s="10"/>
      <c r="L101" s="10"/>
    </row>
    <row r="102" spans="1:15" ht="29.25" customHeight="1" x14ac:dyDescent="0.25">
      <c r="A102" s="93" t="s">
        <v>162</v>
      </c>
      <c r="B102" s="94" t="s">
        <v>176</v>
      </c>
      <c r="C102" s="12"/>
      <c r="D102" s="12"/>
      <c r="E102" s="14"/>
      <c r="F102" s="14"/>
      <c r="G102" s="12"/>
      <c r="H102" s="5"/>
      <c r="I102" s="10"/>
      <c r="J102" s="10"/>
      <c r="K102" s="10"/>
      <c r="L102" s="10"/>
    </row>
    <row r="103" spans="1:15" ht="36" customHeight="1" x14ac:dyDescent="0.25">
      <c r="A103" s="93" t="s">
        <v>164</v>
      </c>
      <c r="B103" s="95" t="s">
        <v>176</v>
      </c>
      <c r="C103" s="12"/>
      <c r="D103" s="12"/>
      <c r="E103" s="14"/>
      <c r="F103" s="14"/>
      <c r="G103" s="12"/>
      <c r="H103" s="5"/>
      <c r="I103" s="10"/>
      <c r="J103" s="10"/>
      <c r="K103" s="10"/>
      <c r="L103" s="10"/>
    </row>
    <row r="104" spans="1:15" ht="27" customHeight="1" x14ac:dyDescent="0.25">
      <c r="A104" s="93" t="s">
        <v>162</v>
      </c>
      <c r="B104" s="94" t="s">
        <v>177</v>
      </c>
      <c r="C104" s="12"/>
      <c r="D104" s="12"/>
      <c r="E104" s="14"/>
      <c r="F104" s="14"/>
      <c r="G104" s="12"/>
      <c r="H104" s="5"/>
      <c r="I104" s="10"/>
      <c r="J104" s="10"/>
      <c r="K104" s="10"/>
      <c r="L104" s="10"/>
    </row>
    <row r="105" spans="1:15" ht="36" customHeight="1" x14ac:dyDescent="0.25">
      <c r="A105" s="93" t="s">
        <v>164</v>
      </c>
      <c r="B105" s="95" t="s">
        <v>177</v>
      </c>
      <c r="C105" s="12"/>
      <c r="D105" s="12"/>
      <c r="E105" s="14"/>
      <c r="F105" s="14"/>
      <c r="G105" s="12"/>
      <c r="H105" s="5"/>
      <c r="I105" s="10"/>
      <c r="J105" s="10"/>
      <c r="K105" s="10"/>
      <c r="L105" s="10"/>
    </row>
    <row r="106" spans="1:15" ht="25.5" customHeight="1" x14ac:dyDescent="0.25">
      <c r="A106" s="93" t="s">
        <v>162</v>
      </c>
      <c r="B106" s="94" t="s">
        <v>178</v>
      </c>
      <c r="C106" s="12"/>
      <c r="D106" s="12"/>
      <c r="E106" s="14"/>
      <c r="F106" s="14"/>
      <c r="G106" s="12"/>
      <c r="H106" s="5"/>
      <c r="I106" s="10"/>
      <c r="J106" s="10"/>
      <c r="K106" s="10"/>
      <c r="L106" s="10"/>
    </row>
    <row r="107" spans="1:15" ht="27.2" x14ac:dyDescent="0.25">
      <c r="A107" s="93" t="s">
        <v>162</v>
      </c>
      <c r="B107" s="94" t="s">
        <v>179</v>
      </c>
      <c r="C107" s="12"/>
      <c r="D107" s="12"/>
      <c r="E107" s="14"/>
      <c r="F107" s="14"/>
      <c r="G107" s="12"/>
      <c r="H107" s="5"/>
      <c r="I107" s="10"/>
      <c r="J107" s="10"/>
      <c r="K107" s="10"/>
      <c r="L107" s="10"/>
    </row>
    <row r="108" spans="1:15" ht="27.2" x14ac:dyDescent="0.25">
      <c r="A108" s="93" t="s">
        <v>162</v>
      </c>
      <c r="B108" s="94" t="s">
        <v>180</v>
      </c>
      <c r="C108" s="12"/>
      <c r="D108" s="12"/>
      <c r="E108" s="14"/>
      <c r="F108" s="14"/>
      <c r="G108" s="12"/>
      <c r="H108" s="5"/>
      <c r="I108" s="10"/>
      <c r="J108" s="10"/>
      <c r="K108" s="10"/>
      <c r="L108" s="10"/>
    </row>
    <row r="109" spans="1:15" x14ac:dyDescent="0.25">
      <c r="A109" s="326" t="s">
        <v>109</v>
      </c>
      <c r="B109" s="327"/>
      <c r="C109" s="47"/>
      <c r="D109" s="47"/>
      <c r="E109" s="44">
        <f>SUM(E36:E80)</f>
        <v>22019419.859999999</v>
      </c>
      <c r="F109" s="44">
        <f>SUM(F36:F80)</f>
        <v>6212084.7799999993</v>
      </c>
      <c r="G109" s="51"/>
      <c r="H109" s="51"/>
      <c r="I109" s="51"/>
      <c r="J109" s="51"/>
      <c r="K109" s="51"/>
      <c r="L109" s="51"/>
      <c r="M109" s="44">
        <f>SUM(M32:M108)</f>
        <v>686367</v>
      </c>
      <c r="N109" s="44">
        <f t="shared" ref="N109:O109" si="4">SUM(N32:N108)</f>
        <v>760889.25</v>
      </c>
      <c r="O109" s="44">
        <f t="shared" si="4"/>
        <v>0</v>
      </c>
    </row>
    <row r="110" spans="1:15" x14ac:dyDescent="0.25">
      <c r="A110" s="72" t="s">
        <v>108</v>
      </c>
      <c r="B110" s="73"/>
      <c r="C110" s="73"/>
      <c r="D110" s="73"/>
      <c r="E110" s="76">
        <f>E20+E30+E109</f>
        <v>27254503.859999999</v>
      </c>
      <c r="F110" s="76">
        <f>F20+F30+F109</f>
        <v>9969421.7799999993</v>
      </c>
      <c r="G110" s="74"/>
      <c r="H110" s="73"/>
      <c r="I110" s="73"/>
      <c r="J110" s="73"/>
      <c r="K110" s="73"/>
      <c r="L110" s="75"/>
      <c r="M110" s="76">
        <f t="shared" ref="M110" si="5">M20+M30+M109</f>
        <v>686367</v>
      </c>
      <c r="N110" s="76">
        <f t="shared" ref="N110" si="6">N20+N30+N109</f>
        <v>760889.25</v>
      </c>
      <c r="O110" s="76">
        <f t="shared" ref="O110" si="7">O20+O30+O109</f>
        <v>0</v>
      </c>
    </row>
    <row r="111" spans="1:15" x14ac:dyDescent="0.25">
      <c r="A111" s="53" t="s">
        <v>79</v>
      </c>
    </row>
    <row r="112" spans="1:15" ht="43.5" customHeight="1" x14ac:dyDescent="0.25">
      <c r="A112" s="30" t="s">
        <v>132</v>
      </c>
      <c r="B112" s="3" t="s">
        <v>46</v>
      </c>
      <c r="C112" s="10"/>
      <c r="D112" s="10"/>
      <c r="E112" s="31">
        <v>34200</v>
      </c>
      <c r="F112" s="14">
        <f t="shared" ref="F112:F113" si="8">E112</f>
        <v>34200</v>
      </c>
      <c r="G112" s="10"/>
      <c r="H112" s="19">
        <v>2005</v>
      </c>
      <c r="I112" s="10"/>
      <c r="J112" s="3" t="s">
        <v>87</v>
      </c>
      <c r="K112" s="10"/>
      <c r="L112" s="10"/>
    </row>
    <row r="113" spans="1:15" ht="32.6" x14ac:dyDescent="0.25">
      <c r="A113" s="30" t="s">
        <v>133</v>
      </c>
      <c r="B113" s="3" t="s">
        <v>46</v>
      </c>
      <c r="C113" s="10"/>
      <c r="D113" s="10"/>
      <c r="E113" s="32">
        <v>27140</v>
      </c>
      <c r="F113" s="14">
        <f t="shared" si="8"/>
        <v>27140</v>
      </c>
      <c r="G113" s="10"/>
      <c r="H113" s="19">
        <v>2012</v>
      </c>
      <c r="I113" s="10"/>
      <c r="J113" s="10"/>
      <c r="K113" s="10"/>
      <c r="L113" s="10"/>
    </row>
    <row r="114" spans="1:15" x14ac:dyDescent="0.25">
      <c r="A114" s="320" t="s">
        <v>107</v>
      </c>
      <c r="B114" s="320"/>
      <c r="C114" s="54"/>
      <c r="D114" s="54"/>
      <c r="E114" s="67">
        <f>SUM(E112:E113)</f>
        <v>61340</v>
      </c>
      <c r="F114" s="67">
        <f>SUM(F112:F113)</f>
        <v>61340</v>
      </c>
      <c r="G114" s="70"/>
      <c r="H114" s="54"/>
      <c r="I114" s="54"/>
      <c r="J114" s="54"/>
      <c r="K114" s="54"/>
      <c r="L114" s="54"/>
    </row>
    <row r="115" spans="1:15" ht="32.6" x14ac:dyDescent="0.25">
      <c r="A115" s="52" t="s">
        <v>113</v>
      </c>
      <c r="B115" s="3" t="s">
        <v>46</v>
      </c>
      <c r="C115" s="11"/>
      <c r="D115" s="11"/>
      <c r="E115" s="14">
        <v>77800</v>
      </c>
      <c r="F115" s="14">
        <f>E115</f>
        <v>77800</v>
      </c>
      <c r="G115" s="11"/>
      <c r="H115" s="19">
        <v>2007</v>
      </c>
      <c r="I115" s="11"/>
      <c r="J115" s="11"/>
      <c r="K115" s="11"/>
      <c r="L115" s="11"/>
    </row>
    <row r="116" spans="1:15" ht="32.6" x14ac:dyDescent="0.25">
      <c r="A116" s="52" t="s">
        <v>114</v>
      </c>
      <c r="B116" s="3" t="s">
        <v>46</v>
      </c>
      <c r="C116" s="11"/>
      <c r="D116" s="11"/>
      <c r="E116" s="14">
        <v>35000</v>
      </c>
      <c r="F116" s="14">
        <f t="shared" ref="F116:F126" si="9">E116</f>
        <v>35000</v>
      </c>
      <c r="G116" s="11"/>
      <c r="H116" s="19">
        <v>2007</v>
      </c>
      <c r="I116" s="11"/>
      <c r="J116" s="11"/>
      <c r="K116" s="11"/>
      <c r="L116" s="11"/>
    </row>
    <row r="117" spans="1:15" ht="32.6" x14ac:dyDescent="0.25">
      <c r="A117" s="3" t="s">
        <v>115</v>
      </c>
      <c r="B117" s="3" t="s">
        <v>46</v>
      </c>
      <c r="C117" s="12"/>
      <c r="D117" s="12"/>
      <c r="E117" s="14">
        <v>26047</v>
      </c>
      <c r="F117" s="14">
        <f t="shared" si="9"/>
        <v>26047</v>
      </c>
      <c r="G117" s="12"/>
      <c r="H117" s="19">
        <v>2013</v>
      </c>
      <c r="I117" s="12"/>
      <c r="J117" s="12"/>
      <c r="K117" s="12"/>
      <c r="L117" s="12"/>
    </row>
    <row r="118" spans="1:15" ht="32.6" x14ac:dyDescent="0.25">
      <c r="A118" s="3" t="s">
        <v>116</v>
      </c>
      <c r="B118" s="3" t="s">
        <v>46</v>
      </c>
      <c r="C118" s="12"/>
      <c r="D118" s="12"/>
      <c r="E118" s="14">
        <v>26700</v>
      </c>
      <c r="F118" s="14">
        <f t="shared" si="9"/>
        <v>26700</v>
      </c>
      <c r="G118" s="12"/>
      <c r="H118" s="19">
        <v>2014</v>
      </c>
      <c r="I118" s="12"/>
      <c r="J118" s="12"/>
      <c r="K118" s="12"/>
      <c r="L118" s="12"/>
    </row>
    <row r="119" spans="1:15" ht="32.6" x14ac:dyDescent="0.25">
      <c r="A119" s="3" t="s">
        <v>117</v>
      </c>
      <c r="B119" s="3" t="s">
        <v>46</v>
      </c>
      <c r="C119" s="12"/>
      <c r="D119" s="12"/>
      <c r="E119" s="14">
        <v>26699.99</v>
      </c>
      <c r="F119" s="14">
        <f t="shared" si="9"/>
        <v>26699.99</v>
      </c>
      <c r="G119" s="12"/>
      <c r="H119" s="19">
        <v>2014</v>
      </c>
      <c r="I119" s="12"/>
      <c r="J119" s="12"/>
      <c r="K119" s="12"/>
      <c r="L119" s="12"/>
    </row>
    <row r="120" spans="1:15" ht="35.5" customHeight="1" x14ac:dyDescent="0.25">
      <c r="A120" s="3" t="s">
        <v>120</v>
      </c>
      <c r="B120" s="3" t="s">
        <v>46</v>
      </c>
      <c r="C120" s="12"/>
      <c r="D120" s="12"/>
      <c r="E120" s="14">
        <v>10098.99</v>
      </c>
      <c r="F120" s="14">
        <f t="shared" si="9"/>
        <v>10098.99</v>
      </c>
      <c r="G120" s="12"/>
      <c r="H120" s="19">
        <v>2015</v>
      </c>
      <c r="I120" s="12"/>
      <c r="J120" s="55" t="s">
        <v>118</v>
      </c>
      <c r="K120" s="12"/>
      <c r="L120" s="12"/>
    </row>
    <row r="121" spans="1:15" x14ac:dyDescent="0.25">
      <c r="A121" s="320" t="s">
        <v>119</v>
      </c>
      <c r="B121" s="322"/>
      <c r="C121" s="58"/>
      <c r="D121" s="58"/>
      <c r="E121" s="65">
        <f>SUM(E115:E120)</f>
        <v>202345.97999999998</v>
      </c>
      <c r="F121" s="65">
        <f>SUM(F115:F120)</f>
        <v>202345.97999999998</v>
      </c>
      <c r="G121" s="58"/>
      <c r="H121" s="59"/>
      <c r="I121" s="58"/>
      <c r="J121" s="58"/>
      <c r="K121" s="58"/>
      <c r="L121" s="58"/>
    </row>
    <row r="122" spans="1:15" ht="32.6" x14ac:dyDescent="0.25">
      <c r="A122" s="63" t="s">
        <v>121</v>
      </c>
      <c r="B122" s="3" t="s">
        <v>46</v>
      </c>
      <c r="C122" s="60"/>
      <c r="D122" s="60"/>
      <c r="E122" s="64">
        <v>7800</v>
      </c>
      <c r="F122" s="14">
        <f t="shared" si="9"/>
        <v>7800</v>
      </c>
      <c r="G122" s="60"/>
      <c r="H122" s="61">
        <v>2011</v>
      </c>
      <c r="I122" s="60"/>
      <c r="J122" s="60"/>
      <c r="K122" s="60"/>
      <c r="L122" s="60"/>
    </row>
    <row r="123" spans="1:15" ht="32.6" x14ac:dyDescent="0.25">
      <c r="A123" s="63" t="s">
        <v>122</v>
      </c>
      <c r="B123" s="3" t="s">
        <v>46</v>
      </c>
      <c r="C123" s="60"/>
      <c r="D123" s="60"/>
      <c r="E123" s="64">
        <v>5161.0200000000004</v>
      </c>
      <c r="F123" s="14">
        <f t="shared" si="9"/>
        <v>5161.0200000000004</v>
      </c>
      <c r="G123" s="60"/>
      <c r="H123" s="61">
        <v>2014</v>
      </c>
      <c r="I123" s="60"/>
      <c r="J123" s="60"/>
      <c r="K123" s="60"/>
      <c r="L123" s="60"/>
    </row>
    <row r="124" spans="1:15" ht="32.6" x14ac:dyDescent="0.25">
      <c r="A124" s="3" t="s">
        <v>125</v>
      </c>
      <c r="B124" s="3" t="s">
        <v>46</v>
      </c>
      <c r="C124" s="60"/>
      <c r="D124" s="60"/>
      <c r="E124" s="64">
        <v>27140</v>
      </c>
      <c r="F124" s="14">
        <f t="shared" si="9"/>
        <v>27140</v>
      </c>
      <c r="G124" s="60"/>
      <c r="H124" s="61">
        <v>2012</v>
      </c>
      <c r="I124" s="60"/>
      <c r="J124" s="60"/>
      <c r="K124" s="60"/>
      <c r="L124" s="60"/>
    </row>
    <row r="125" spans="1:15" ht="32.6" x14ac:dyDescent="0.25">
      <c r="A125" s="63" t="s">
        <v>126</v>
      </c>
      <c r="B125" s="3" t="s">
        <v>46</v>
      </c>
      <c r="C125" s="60"/>
      <c r="D125" s="60"/>
      <c r="E125" s="64">
        <v>38000</v>
      </c>
      <c r="F125" s="14">
        <f t="shared" si="9"/>
        <v>38000</v>
      </c>
      <c r="G125" s="60"/>
      <c r="H125" s="61">
        <v>2015</v>
      </c>
      <c r="I125" s="60"/>
      <c r="J125" s="55" t="s">
        <v>124</v>
      </c>
      <c r="K125" s="60"/>
      <c r="L125" s="60"/>
    </row>
    <row r="126" spans="1:15" ht="65.900000000000006" x14ac:dyDescent="0.25">
      <c r="A126" s="62" t="s">
        <v>127</v>
      </c>
      <c r="B126" s="3" t="s">
        <v>46</v>
      </c>
      <c r="C126" s="60"/>
      <c r="D126" s="60"/>
      <c r="E126" s="64">
        <v>6924</v>
      </c>
      <c r="F126" s="14">
        <f t="shared" si="9"/>
        <v>6924</v>
      </c>
      <c r="G126" s="60"/>
      <c r="H126" s="61">
        <v>2015</v>
      </c>
      <c r="I126" s="60"/>
      <c r="J126" s="55" t="s">
        <v>128</v>
      </c>
      <c r="K126" s="60"/>
      <c r="L126" s="60"/>
    </row>
    <row r="127" spans="1:15" x14ac:dyDescent="0.25">
      <c r="A127" s="321" t="s">
        <v>123</v>
      </c>
      <c r="B127" s="322"/>
      <c r="C127" s="56"/>
      <c r="D127" s="56"/>
      <c r="E127" s="67">
        <f>SUM(E122:E126)</f>
        <v>85025.02</v>
      </c>
      <c r="F127" s="67">
        <f>SUM(F122:F126)</f>
        <v>85025.02</v>
      </c>
      <c r="G127" s="56"/>
      <c r="H127" s="57"/>
      <c r="I127" s="56"/>
      <c r="J127" s="56"/>
      <c r="K127" s="56"/>
      <c r="L127" s="56"/>
    </row>
    <row r="128" spans="1:15" x14ac:dyDescent="0.25">
      <c r="A128" s="318" t="s">
        <v>134</v>
      </c>
      <c r="B128" s="319"/>
      <c r="C128" s="68"/>
      <c r="D128" s="68"/>
      <c r="E128" s="71">
        <f>E114+E121+E127</f>
        <v>348711</v>
      </c>
      <c r="F128" s="71">
        <f>F114+F121+F127</f>
        <v>348711</v>
      </c>
      <c r="G128" s="56"/>
      <c r="H128" s="69"/>
      <c r="I128" s="68"/>
      <c r="J128" s="68"/>
      <c r="K128" s="68"/>
      <c r="L128" s="68"/>
      <c r="M128" s="71">
        <f>M114+M121+M127</f>
        <v>0</v>
      </c>
      <c r="N128" s="71">
        <f>N114+N121+N127</f>
        <v>0</v>
      </c>
      <c r="O128" s="71">
        <f>O114+O121+O127</f>
        <v>0</v>
      </c>
    </row>
    <row r="129" spans="1:15" x14ac:dyDescent="0.25">
      <c r="A129" s="356" t="s">
        <v>153</v>
      </c>
      <c r="B129" s="356"/>
      <c r="E129" s="79">
        <f>E110+E128</f>
        <v>27603214.859999999</v>
      </c>
      <c r="F129" s="79">
        <f>F110+F128</f>
        <v>10318132.779999999</v>
      </c>
      <c r="M129" s="79">
        <f>M110+M128</f>
        <v>686367</v>
      </c>
      <c r="N129" s="79">
        <f>N110+N128</f>
        <v>760889.25</v>
      </c>
      <c r="O129" s="79">
        <f>O110+O128</f>
        <v>0</v>
      </c>
    </row>
    <row r="130" spans="1:15" x14ac:dyDescent="0.25">
      <c r="A130" s="355" t="s">
        <v>154</v>
      </c>
      <c r="B130" s="355"/>
      <c r="C130" s="80"/>
      <c r="D130" s="80"/>
      <c r="E130" s="81">
        <f>E20+E109+E30-E26-E27-E22-E23-E24-E28</f>
        <v>25082771.859999999</v>
      </c>
      <c r="F130" s="81">
        <f>F20+F109+F30-F26-F27-F22-F23-F24-F28</f>
        <v>7797689.7799999993</v>
      </c>
      <c r="G130" s="80"/>
      <c r="H130" s="80"/>
      <c r="I130" s="80"/>
      <c r="J130" s="80"/>
      <c r="K130" s="80"/>
      <c r="L130" s="80"/>
      <c r="M130" s="81">
        <f>M20+M109+M30-M26-M27-M22-M23-M24-M28</f>
        <v>686367</v>
      </c>
      <c r="N130" s="81">
        <f>N20+N109+N30-N26-N27-N22-N23-N24-N28</f>
        <v>760889.25</v>
      </c>
      <c r="O130" s="81">
        <f>O20+O109+O30-O26-O27-O22-O23-O24-O28</f>
        <v>0</v>
      </c>
    </row>
    <row r="131" spans="1:15" x14ac:dyDescent="0.25">
      <c r="A131" s="9" t="s">
        <v>111</v>
      </c>
    </row>
    <row r="132" spans="1:15" ht="81.55" x14ac:dyDescent="0.25">
      <c r="A132" s="15" t="s">
        <v>63</v>
      </c>
      <c r="B132" s="3" t="s">
        <v>46</v>
      </c>
      <c r="C132" s="19" t="s">
        <v>67</v>
      </c>
      <c r="D132" s="11"/>
      <c r="E132" s="11"/>
      <c r="F132" s="11"/>
      <c r="G132" s="14">
        <v>325952.78999999998</v>
      </c>
      <c r="H132" s="11"/>
      <c r="I132" s="11"/>
      <c r="J132" s="86" t="s">
        <v>155</v>
      </c>
      <c r="K132" s="11"/>
      <c r="L132" s="11"/>
    </row>
    <row r="133" spans="1:15" ht="36" customHeight="1" x14ac:dyDescent="0.25">
      <c r="A133" s="15" t="s">
        <v>64</v>
      </c>
      <c r="B133" s="3" t="s">
        <v>46</v>
      </c>
      <c r="C133" s="19" t="s">
        <v>68</v>
      </c>
      <c r="D133" s="11"/>
      <c r="E133" s="11"/>
      <c r="F133" s="11"/>
      <c r="G133" s="14">
        <v>694800</v>
      </c>
      <c r="H133" s="11"/>
      <c r="I133" s="11"/>
      <c r="J133" s="11"/>
      <c r="K133" s="11"/>
      <c r="L133" s="11"/>
    </row>
    <row r="134" spans="1:15" ht="37.549999999999997" customHeight="1" x14ac:dyDescent="0.25">
      <c r="A134" s="15" t="s">
        <v>65</v>
      </c>
      <c r="B134" s="3" t="s">
        <v>46</v>
      </c>
      <c r="C134" s="19" t="s">
        <v>69</v>
      </c>
      <c r="D134" s="11"/>
      <c r="E134" s="11"/>
      <c r="F134" s="11"/>
      <c r="G134" s="14">
        <v>25266123.620000001</v>
      </c>
      <c r="H134" s="19">
        <v>2016</v>
      </c>
      <c r="I134" s="11"/>
      <c r="J134" s="11"/>
      <c r="K134" s="11"/>
      <c r="L134" s="11"/>
    </row>
    <row r="135" spans="1:15" ht="34.5" customHeight="1" x14ac:dyDescent="0.25">
      <c r="A135" s="15" t="s">
        <v>66</v>
      </c>
      <c r="B135" s="3" t="s">
        <v>46</v>
      </c>
      <c r="C135" s="19" t="s">
        <v>70</v>
      </c>
      <c r="D135" s="11"/>
      <c r="E135" s="11"/>
      <c r="F135" s="11"/>
      <c r="G135" s="14">
        <v>16160231.800000001</v>
      </c>
      <c r="H135" s="19">
        <v>2016</v>
      </c>
      <c r="I135" s="11"/>
      <c r="J135" s="11"/>
      <c r="K135" s="11"/>
      <c r="L135" s="11"/>
    </row>
    <row r="136" spans="1:15" ht="34.5" customHeight="1" x14ac:dyDescent="0.25">
      <c r="A136" s="105" t="s">
        <v>185</v>
      </c>
      <c r="B136" s="3" t="s">
        <v>46</v>
      </c>
      <c r="C136" s="19" t="s">
        <v>188</v>
      </c>
      <c r="D136" s="10"/>
      <c r="E136" s="10"/>
      <c r="F136" s="10"/>
      <c r="G136" s="14"/>
      <c r="H136" s="10"/>
      <c r="I136" s="10"/>
      <c r="J136" s="10"/>
      <c r="K136" s="10"/>
      <c r="L136" s="10"/>
      <c r="M136" s="107">
        <v>190095.11</v>
      </c>
      <c r="N136" s="107">
        <v>190095.11</v>
      </c>
      <c r="O136" s="107">
        <v>190095.11</v>
      </c>
    </row>
    <row r="137" spans="1:15" ht="34.5" customHeight="1" x14ac:dyDescent="0.25">
      <c r="A137" s="105" t="s">
        <v>186</v>
      </c>
      <c r="B137" s="3" t="s">
        <v>46</v>
      </c>
      <c r="C137" s="19" t="s">
        <v>190</v>
      </c>
      <c r="D137" s="10"/>
      <c r="E137" s="10"/>
      <c r="F137" s="10"/>
      <c r="G137" s="14"/>
      <c r="H137" s="10"/>
      <c r="I137" s="10"/>
      <c r="J137" s="10"/>
      <c r="K137" s="10"/>
      <c r="L137" s="10"/>
      <c r="M137" s="107">
        <v>392720.34</v>
      </c>
      <c r="N137" s="107">
        <v>392720.34</v>
      </c>
      <c r="O137" s="107">
        <v>392720.34</v>
      </c>
    </row>
    <row r="138" spans="1:15" ht="34.5" customHeight="1" x14ac:dyDescent="0.25">
      <c r="A138" s="109" t="s">
        <v>192</v>
      </c>
      <c r="B138" s="3" t="s">
        <v>47</v>
      </c>
      <c r="C138" s="10"/>
      <c r="D138" s="10"/>
      <c r="E138" s="14"/>
      <c r="F138" s="14"/>
      <c r="G138" s="10"/>
      <c r="H138" s="19"/>
      <c r="I138" s="10"/>
      <c r="J138" s="10"/>
      <c r="K138" s="10"/>
      <c r="L138" s="10"/>
      <c r="M138" s="113">
        <v>154586.25</v>
      </c>
      <c r="N138" s="112">
        <v>154586.25</v>
      </c>
      <c r="O138" s="112">
        <v>154586.25</v>
      </c>
    </row>
    <row r="139" spans="1:15" ht="34.5" customHeight="1" x14ac:dyDescent="0.25">
      <c r="A139" s="109" t="s">
        <v>192</v>
      </c>
      <c r="B139" s="3" t="s">
        <v>49</v>
      </c>
      <c r="C139" s="19" t="s">
        <v>193</v>
      </c>
      <c r="D139" s="10"/>
      <c r="E139" s="14"/>
      <c r="F139" s="14"/>
      <c r="G139" s="10"/>
      <c r="H139" s="19"/>
      <c r="I139" s="10"/>
      <c r="J139" s="10"/>
      <c r="K139" s="10"/>
      <c r="L139" s="10"/>
      <c r="M139" s="14">
        <v>4577.1899999999996</v>
      </c>
      <c r="N139" s="14">
        <v>4577.1899999999996</v>
      </c>
      <c r="O139" s="14">
        <v>4577.1899999999996</v>
      </c>
    </row>
    <row r="140" spans="1:15" x14ac:dyDescent="0.25">
      <c r="A140" s="328" t="s">
        <v>110</v>
      </c>
      <c r="B140" s="329"/>
      <c r="C140" s="82"/>
      <c r="D140" s="82"/>
      <c r="E140" s="83"/>
      <c r="F140" s="83"/>
      <c r="G140" s="85">
        <f>SUM(G132:G139)</f>
        <v>42447108.210000001</v>
      </c>
      <c r="H140" s="84"/>
      <c r="I140" s="84"/>
      <c r="J140" s="84"/>
      <c r="K140" s="84"/>
      <c r="L140" s="84"/>
      <c r="M140" s="85">
        <f t="shared" ref="M140:O140" si="10">SUM(M132:M139)</f>
        <v>741978.8899999999</v>
      </c>
      <c r="N140" s="85">
        <f t="shared" si="10"/>
        <v>741978.8899999999</v>
      </c>
      <c r="O140" s="85">
        <f t="shared" si="10"/>
        <v>741978.8899999999</v>
      </c>
    </row>
    <row r="142" spans="1:15" ht="14.95" customHeight="1" x14ac:dyDescent="0.25">
      <c r="A142" s="317" t="s">
        <v>156</v>
      </c>
      <c r="B142" s="317"/>
      <c r="C142" s="317"/>
      <c r="D142" s="317"/>
      <c r="E142" s="317"/>
      <c r="F142" s="317"/>
      <c r="G142" s="317"/>
      <c r="H142" s="317"/>
      <c r="I142" s="317"/>
      <c r="J142" s="317"/>
      <c r="K142" s="317"/>
      <c r="L142" s="317"/>
    </row>
    <row r="143" spans="1:15" x14ac:dyDescent="0.25">
      <c r="A143" s="87"/>
      <c r="B143" s="90"/>
      <c r="C143" s="90"/>
      <c r="D143" s="90"/>
      <c r="E143" s="90"/>
      <c r="F143" s="90"/>
      <c r="G143" s="90"/>
    </row>
    <row r="144" spans="1:15" ht="44.15" x14ac:dyDescent="0.25">
      <c r="A144" s="91" t="s">
        <v>157</v>
      </c>
      <c r="B144" s="3" t="s">
        <v>46</v>
      </c>
      <c r="C144" s="10"/>
      <c r="D144" s="10"/>
      <c r="E144" s="88">
        <v>1790</v>
      </c>
      <c r="F144" s="14">
        <f t="shared" ref="F144:F146" si="11">E144</f>
        <v>1790</v>
      </c>
      <c r="G144" s="12"/>
      <c r="H144" s="12">
        <v>2015</v>
      </c>
      <c r="I144" s="10"/>
      <c r="J144" s="10"/>
      <c r="K144" s="10"/>
      <c r="L144" s="10"/>
    </row>
    <row r="145" spans="1:12" ht="33.799999999999997" customHeight="1" x14ac:dyDescent="0.25">
      <c r="A145" s="92" t="s">
        <v>158</v>
      </c>
      <c r="B145" s="3" t="s">
        <v>46</v>
      </c>
      <c r="C145" s="10"/>
      <c r="D145" s="10"/>
      <c r="E145" s="88">
        <v>999</v>
      </c>
      <c r="F145" s="14">
        <f t="shared" si="11"/>
        <v>999</v>
      </c>
      <c r="G145" s="12"/>
      <c r="H145" s="12">
        <v>2017</v>
      </c>
      <c r="I145" s="10"/>
      <c r="J145" s="10"/>
      <c r="K145" s="10"/>
      <c r="L145" s="10"/>
    </row>
    <row r="146" spans="1:12" ht="33.799999999999997" customHeight="1" x14ac:dyDescent="0.25">
      <c r="A146" s="92" t="s">
        <v>159</v>
      </c>
      <c r="B146" s="3" t="s">
        <v>46</v>
      </c>
      <c r="C146" s="10"/>
      <c r="D146" s="10"/>
      <c r="E146" s="88">
        <v>999</v>
      </c>
      <c r="F146" s="14">
        <f t="shared" si="11"/>
        <v>999</v>
      </c>
      <c r="G146" s="12"/>
      <c r="H146" s="12">
        <v>2017</v>
      </c>
      <c r="I146" s="10"/>
      <c r="J146" s="10"/>
      <c r="K146" s="10"/>
      <c r="L146" s="10"/>
    </row>
    <row r="153" spans="1:12" ht="15.65" x14ac:dyDescent="0.25">
      <c r="A153" s="66" t="s">
        <v>129</v>
      </c>
    </row>
    <row r="154" spans="1:12" ht="15.65" x14ac:dyDescent="0.25">
      <c r="A154" s="66" t="s">
        <v>130</v>
      </c>
    </row>
    <row r="155" spans="1:12" ht="15.65" x14ac:dyDescent="0.25">
      <c r="A155" s="66"/>
    </row>
    <row r="156" spans="1:12" ht="15.65" x14ac:dyDescent="0.25">
      <c r="A156" s="66" t="s">
        <v>131</v>
      </c>
    </row>
  </sheetData>
  <mergeCells count="56">
    <mergeCell ref="A2:L2"/>
    <mergeCell ref="A5:L5"/>
    <mergeCell ref="A6:L6"/>
    <mergeCell ref="A9:A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K14:K16"/>
    <mergeCell ref="L14:L16"/>
    <mergeCell ref="A14:A16"/>
    <mergeCell ref="D14:D16"/>
    <mergeCell ref="E14:E16"/>
    <mergeCell ref="F14:F16"/>
    <mergeCell ref="G14:G16"/>
    <mergeCell ref="F18:F19"/>
    <mergeCell ref="G18:G19"/>
    <mergeCell ref="H14:H16"/>
    <mergeCell ref="I14:I16"/>
    <mergeCell ref="J14:J16"/>
    <mergeCell ref="A130:B130"/>
    <mergeCell ref="A140:B140"/>
    <mergeCell ref="A142:L142"/>
    <mergeCell ref="A128:B128"/>
    <mergeCell ref="A129:B129"/>
    <mergeCell ref="M2:O2"/>
    <mergeCell ref="A109:B109"/>
    <mergeCell ref="A114:B114"/>
    <mergeCell ref="A121:B121"/>
    <mergeCell ref="A127:B127"/>
    <mergeCell ref="J18:J19"/>
    <mergeCell ref="K18:K19"/>
    <mergeCell ref="L18:L19"/>
    <mergeCell ref="A20:B20"/>
    <mergeCell ref="A21:L21"/>
    <mergeCell ref="A30:B30"/>
    <mergeCell ref="H18:H19"/>
    <mergeCell ref="I18:I19"/>
    <mergeCell ref="A17:A19"/>
    <mergeCell ref="D18:D19"/>
    <mergeCell ref="E18:E19"/>
  </mergeCells>
  <pageMargins left="0.18" right="0.22" top="0.18" bottom="0.33" header="0.11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2"/>
  <sheetViews>
    <sheetView workbookViewId="0">
      <pane ySplit="7" topLeftCell="A89" activePane="bottomLeft" state="frozen"/>
      <selection pane="bottomLeft" activeCell="C67" sqref="C67:M67"/>
    </sheetView>
  </sheetViews>
  <sheetFormatPr defaultColWidth="9.125" defaultRowHeight="14.3" x14ac:dyDescent="0.25"/>
  <cols>
    <col min="1" max="1" width="19.625" style="2" customWidth="1"/>
    <col min="2" max="2" width="26.25" style="2" customWidth="1"/>
    <col min="3" max="3" width="13.375" style="2" customWidth="1"/>
    <col min="4" max="4" width="10.375" style="2" customWidth="1"/>
    <col min="5" max="5" width="12" style="2" customWidth="1"/>
    <col min="6" max="6" width="11" style="2" customWidth="1"/>
    <col min="7" max="7" width="11.375" style="2" customWidth="1"/>
    <col min="8" max="8" width="5.375" style="2" customWidth="1"/>
    <col min="9" max="9" width="6.25" style="2" customWidth="1"/>
    <col min="10" max="10" width="10.25" style="2" customWidth="1"/>
    <col min="11" max="11" width="6.875" style="2" customWidth="1"/>
    <col min="12" max="12" width="7.375" style="2" customWidth="1"/>
    <col min="13" max="13" width="9.75" style="2" customWidth="1"/>
    <col min="14" max="14" width="10" style="2" customWidth="1"/>
    <col min="15" max="15" width="8.625" style="2" customWidth="1"/>
    <col min="16" max="16384" width="9.125" style="2"/>
  </cols>
  <sheetData>
    <row r="2" spans="1:15" ht="25.5" customHeight="1" x14ac:dyDescent="0.25">
      <c r="A2" s="344" t="s">
        <v>181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353">
        <v>42853</v>
      </c>
      <c r="N2" s="354"/>
      <c r="O2" s="354"/>
    </row>
    <row r="3" spans="1:15" ht="124.5" customHeight="1" x14ac:dyDescent="0.25">
      <c r="A3" s="1" t="s">
        <v>11</v>
      </c>
      <c r="B3" s="1" t="s">
        <v>10</v>
      </c>
      <c r="C3" s="1" t="s">
        <v>9</v>
      </c>
      <c r="D3" s="1" t="s">
        <v>8</v>
      </c>
      <c r="E3" s="1" t="s">
        <v>7</v>
      </c>
      <c r="F3" s="1" t="s">
        <v>6</v>
      </c>
      <c r="G3" s="1" t="s">
        <v>112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  <c r="M3" s="102" t="s">
        <v>182</v>
      </c>
      <c r="N3" s="103" t="s">
        <v>183</v>
      </c>
      <c r="O3" s="103" t="s">
        <v>191</v>
      </c>
    </row>
    <row r="4" spans="1:15" ht="9.69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5" ht="13.75" customHeight="1" x14ac:dyDescent="0.25">
      <c r="A5" s="323" t="s">
        <v>106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5"/>
    </row>
    <row r="6" spans="1:15" ht="14.95" customHeight="1" x14ac:dyDescent="0.25">
      <c r="A6" s="347" t="s">
        <v>13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</row>
    <row r="7" spans="1:15" ht="36.700000000000003" customHeight="1" x14ac:dyDescent="0.25">
      <c r="A7" s="5" t="s">
        <v>12</v>
      </c>
      <c r="B7" s="6" t="s">
        <v>20</v>
      </c>
      <c r="C7" s="19" t="s">
        <v>100</v>
      </c>
      <c r="D7" s="41" t="s">
        <v>83</v>
      </c>
      <c r="E7" s="21">
        <v>58706</v>
      </c>
      <c r="F7" s="21">
        <v>21721</v>
      </c>
      <c r="G7" s="3"/>
      <c r="H7" s="24">
        <v>1976</v>
      </c>
      <c r="I7" s="3"/>
      <c r="J7" s="3"/>
      <c r="K7" s="3"/>
      <c r="L7" s="3"/>
    </row>
    <row r="8" spans="1:15" ht="35.5" customHeight="1" x14ac:dyDescent="0.25">
      <c r="A8" s="5" t="s">
        <v>14</v>
      </c>
      <c r="B8" s="7" t="s">
        <v>18</v>
      </c>
      <c r="C8" s="19" t="s">
        <v>101</v>
      </c>
      <c r="D8" s="41" t="s">
        <v>83</v>
      </c>
      <c r="E8" s="21">
        <v>92024</v>
      </c>
      <c r="F8" s="21">
        <v>34049</v>
      </c>
      <c r="G8" s="3"/>
      <c r="H8" s="24">
        <v>1978</v>
      </c>
      <c r="I8" s="3"/>
      <c r="J8" s="3"/>
      <c r="K8" s="3"/>
      <c r="L8" s="3"/>
    </row>
    <row r="9" spans="1:15" ht="36" customHeight="1" x14ac:dyDescent="0.25">
      <c r="A9" s="332" t="s">
        <v>15</v>
      </c>
      <c r="B9" s="39" t="s">
        <v>19</v>
      </c>
      <c r="C9" s="19" t="s">
        <v>92</v>
      </c>
      <c r="D9" s="338" t="s">
        <v>83</v>
      </c>
      <c r="E9" s="350">
        <v>419907</v>
      </c>
      <c r="F9" s="350">
        <v>155365</v>
      </c>
      <c r="G9" s="332"/>
      <c r="H9" s="335">
        <v>1979</v>
      </c>
      <c r="I9" s="332"/>
      <c r="J9" s="332"/>
      <c r="K9" s="332"/>
      <c r="L9" s="332"/>
    </row>
    <row r="10" spans="1:15" ht="37.549999999999997" customHeight="1" x14ac:dyDescent="0.25">
      <c r="A10" s="334"/>
      <c r="B10" s="39" t="s">
        <v>21</v>
      </c>
      <c r="C10" s="19" t="s">
        <v>93</v>
      </c>
      <c r="D10" s="339"/>
      <c r="E10" s="351"/>
      <c r="F10" s="351"/>
      <c r="G10" s="334"/>
      <c r="H10" s="337"/>
      <c r="I10" s="334"/>
      <c r="J10" s="334"/>
      <c r="K10" s="334"/>
      <c r="L10" s="334"/>
    </row>
    <row r="11" spans="1:15" ht="36" customHeight="1" x14ac:dyDescent="0.25">
      <c r="A11" s="333"/>
      <c r="B11" s="39" t="s">
        <v>22</v>
      </c>
      <c r="C11" s="19" t="s">
        <v>94</v>
      </c>
      <c r="D11" s="340"/>
      <c r="E11" s="352"/>
      <c r="F11" s="352"/>
      <c r="G11" s="333"/>
      <c r="H11" s="336"/>
      <c r="I11" s="333"/>
      <c r="J11" s="333"/>
      <c r="K11" s="333"/>
      <c r="L11" s="333"/>
    </row>
    <row r="12" spans="1:15" ht="36" customHeight="1" x14ac:dyDescent="0.25">
      <c r="A12" s="332" t="s">
        <v>16</v>
      </c>
      <c r="B12" s="7" t="s">
        <v>23</v>
      </c>
      <c r="C12" s="19" t="s">
        <v>95</v>
      </c>
      <c r="D12" s="341" t="s">
        <v>83</v>
      </c>
      <c r="E12" s="350">
        <v>164224</v>
      </c>
      <c r="F12" s="350">
        <v>60762</v>
      </c>
      <c r="G12" s="332"/>
      <c r="H12" s="335">
        <v>1977</v>
      </c>
      <c r="I12" s="332"/>
      <c r="J12" s="332"/>
      <c r="K12" s="332"/>
      <c r="L12" s="332"/>
    </row>
    <row r="13" spans="1:15" ht="36" customHeight="1" x14ac:dyDescent="0.25">
      <c r="A13" s="333"/>
      <c r="B13" s="7" t="s">
        <v>24</v>
      </c>
      <c r="C13" s="19" t="s">
        <v>96</v>
      </c>
      <c r="D13" s="342"/>
      <c r="E13" s="352"/>
      <c r="F13" s="352"/>
      <c r="G13" s="333"/>
      <c r="H13" s="336"/>
      <c r="I13" s="333"/>
      <c r="J13" s="333"/>
      <c r="K13" s="333"/>
      <c r="L13" s="333"/>
    </row>
    <row r="14" spans="1:15" ht="36.700000000000003" customHeight="1" x14ac:dyDescent="0.25">
      <c r="A14" s="332" t="s">
        <v>17</v>
      </c>
      <c r="B14" s="7" t="s">
        <v>25</v>
      </c>
      <c r="C14" s="19" t="s">
        <v>97</v>
      </c>
      <c r="D14" s="341" t="s">
        <v>83</v>
      </c>
      <c r="E14" s="350">
        <v>1533382</v>
      </c>
      <c r="F14" s="350">
        <v>567351</v>
      </c>
      <c r="G14" s="332"/>
      <c r="H14" s="335">
        <v>1989</v>
      </c>
      <c r="I14" s="332"/>
      <c r="J14" s="332"/>
      <c r="K14" s="332"/>
      <c r="L14" s="332"/>
    </row>
    <row r="15" spans="1:15" ht="36" customHeight="1" x14ac:dyDescent="0.25">
      <c r="A15" s="334"/>
      <c r="B15" s="7" t="s">
        <v>26</v>
      </c>
      <c r="C15" s="19" t="s">
        <v>98</v>
      </c>
      <c r="D15" s="343"/>
      <c r="E15" s="351"/>
      <c r="F15" s="351"/>
      <c r="G15" s="334"/>
      <c r="H15" s="337"/>
      <c r="I15" s="334"/>
      <c r="J15" s="334"/>
      <c r="K15" s="334"/>
      <c r="L15" s="334"/>
    </row>
    <row r="16" spans="1:15" ht="35.5" customHeight="1" x14ac:dyDescent="0.25">
      <c r="A16" s="333"/>
      <c r="B16" s="7" t="s">
        <v>27</v>
      </c>
      <c r="C16" s="19" t="s">
        <v>99</v>
      </c>
      <c r="D16" s="342"/>
      <c r="E16" s="352"/>
      <c r="F16" s="352"/>
      <c r="G16" s="333"/>
      <c r="H16" s="336"/>
      <c r="I16" s="333"/>
      <c r="J16" s="333"/>
      <c r="K16" s="333"/>
      <c r="L16" s="333"/>
    </row>
    <row r="17" spans="1:12" ht="46.55" customHeight="1" x14ac:dyDescent="0.25">
      <c r="A17" s="337" t="s">
        <v>80</v>
      </c>
      <c r="B17" s="40" t="s">
        <v>103</v>
      </c>
      <c r="C17" s="19" t="s">
        <v>102</v>
      </c>
      <c r="D17" s="38"/>
      <c r="E17" s="77"/>
      <c r="F17" s="77"/>
      <c r="G17" s="36"/>
      <c r="H17" s="37"/>
      <c r="I17" s="36"/>
      <c r="J17" s="36"/>
      <c r="K17" s="36"/>
      <c r="L17" s="36"/>
    </row>
    <row r="18" spans="1:12" ht="45.7" customHeight="1" x14ac:dyDescent="0.25">
      <c r="A18" s="337"/>
      <c r="B18" s="3" t="s">
        <v>81</v>
      </c>
      <c r="C18" s="19" t="s">
        <v>104</v>
      </c>
      <c r="D18" s="332" t="s">
        <v>84</v>
      </c>
      <c r="E18" s="350">
        <v>111454</v>
      </c>
      <c r="F18" s="350">
        <v>62702</v>
      </c>
      <c r="G18" s="332"/>
      <c r="H18" s="332"/>
      <c r="I18" s="332"/>
      <c r="J18" s="332"/>
      <c r="K18" s="332"/>
      <c r="L18" s="332"/>
    </row>
    <row r="19" spans="1:12" ht="45" customHeight="1" x14ac:dyDescent="0.25">
      <c r="A19" s="336"/>
      <c r="B19" s="3" t="s">
        <v>82</v>
      </c>
      <c r="C19" s="19" t="s">
        <v>105</v>
      </c>
      <c r="D19" s="333"/>
      <c r="E19" s="352"/>
      <c r="F19" s="352"/>
      <c r="G19" s="333"/>
      <c r="H19" s="333"/>
      <c r="I19" s="333"/>
      <c r="J19" s="333"/>
      <c r="K19" s="333"/>
      <c r="L19" s="333"/>
    </row>
    <row r="20" spans="1:12" ht="17.5" customHeight="1" x14ac:dyDescent="0.25">
      <c r="A20" s="326" t="s">
        <v>91</v>
      </c>
      <c r="B20" s="327"/>
      <c r="C20" s="45"/>
      <c r="D20" s="45"/>
      <c r="E20" s="46">
        <f>SUM(E7:E19)</f>
        <v>2379697</v>
      </c>
      <c r="F20" s="46">
        <f>SUM(F7:F19)</f>
        <v>901950</v>
      </c>
      <c r="G20" s="45"/>
      <c r="H20" s="45"/>
      <c r="I20" s="45"/>
      <c r="J20" s="45"/>
      <c r="K20" s="45"/>
      <c r="L20" s="45"/>
    </row>
    <row r="21" spans="1:12" x14ac:dyDescent="0.25">
      <c r="A21" s="347" t="s">
        <v>0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9"/>
    </row>
    <row r="22" spans="1:12" ht="68.95" customHeight="1" x14ac:dyDescent="0.25">
      <c r="A22" s="22" t="s">
        <v>72</v>
      </c>
      <c r="B22" s="3" t="s">
        <v>46</v>
      </c>
      <c r="C22" s="10"/>
      <c r="D22" s="3" t="s">
        <v>90</v>
      </c>
      <c r="E22" s="14">
        <v>155481</v>
      </c>
      <c r="F22" s="14">
        <f t="shared" ref="F22:F29" si="0">E22</f>
        <v>155481</v>
      </c>
      <c r="G22" s="10"/>
      <c r="H22" s="25">
        <v>1972</v>
      </c>
      <c r="I22" s="10"/>
      <c r="J22" s="10"/>
      <c r="K22" s="10"/>
      <c r="L22" s="10"/>
    </row>
    <row r="23" spans="1:12" ht="33.799999999999997" customHeight="1" x14ac:dyDescent="0.25">
      <c r="A23" s="22" t="s">
        <v>73</v>
      </c>
      <c r="B23" s="3" t="s">
        <v>46</v>
      </c>
      <c r="C23" s="10"/>
      <c r="D23" s="3" t="s">
        <v>85</v>
      </c>
      <c r="E23" s="14">
        <v>171235</v>
      </c>
      <c r="F23" s="14">
        <f t="shared" si="0"/>
        <v>171235</v>
      </c>
      <c r="G23" s="10"/>
      <c r="H23" s="25">
        <v>1986</v>
      </c>
      <c r="I23" s="10"/>
      <c r="J23" s="10"/>
      <c r="K23" s="10"/>
      <c r="L23" s="10"/>
    </row>
    <row r="24" spans="1:12" ht="34.5" customHeight="1" x14ac:dyDescent="0.25">
      <c r="A24" s="17" t="s">
        <v>74</v>
      </c>
      <c r="B24" s="3" t="s">
        <v>46</v>
      </c>
      <c r="C24" s="10"/>
      <c r="D24" s="3" t="s">
        <v>85</v>
      </c>
      <c r="E24" s="14">
        <v>171235</v>
      </c>
      <c r="F24" s="14">
        <f t="shared" si="0"/>
        <v>171235</v>
      </c>
      <c r="G24" s="10"/>
      <c r="H24" s="25">
        <v>1986</v>
      </c>
      <c r="I24" s="10"/>
      <c r="J24" s="10"/>
      <c r="K24" s="10"/>
      <c r="L24" s="10"/>
    </row>
    <row r="25" spans="1:12" ht="34.5" customHeight="1" x14ac:dyDescent="0.25">
      <c r="A25" s="18" t="s">
        <v>75</v>
      </c>
      <c r="B25" s="3" t="s">
        <v>46</v>
      </c>
      <c r="C25" s="10"/>
      <c r="D25" s="42"/>
      <c r="E25" s="14">
        <v>0</v>
      </c>
      <c r="F25" s="14">
        <f t="shared" si="0"/>
        <v>0</v>
      </c>
      <c r="G25" s="10"/>
      <c r="H25" s="25"/>
      <c r="I25" s="10"/>
      <c r="J25" s="10"/>
      <c r="K25" s="10"/>
      <c r="L25" s="10"/>
    </row>
    <row r="26" spans="1:12" ht="34.5" customHeight="1" x14ac:dyDescent="0.25">
      <c r="A26" s="17" t="s">
        <v>76</v>
      </c>
      <c r="B26" s="3" t="s">
        <v>46</v>
      </c>
      <c r="C26" s="10"/>
      <c r="D26" s="3" t="s">
        <v>85</v>
      </c>
      <c r="E26" s="14">
        <v>716163</v>
      </c>
      <c r="F26" s="14">
        <f t="shared" si="0"/>
        <v>716163</v>
      </c>
      <c r="G26" s="10"/>
      <c r="H26" s="25">
        <v>1984</v>
      </c>
      <c r="I26" s="10"/>
      <c r="J26" s="10"/>
      <c r="K26" s="10"/>
      <c r="L26" s="10"/>
    </row>
    <row r="27" spans="1:12" ht="35.5" customHeight="1" x14ac:dyDescent="0.25">
      <c r="A27" s="17" t="s">
        <v>77</v>
      </c>
      <c r="B27" s="3" t="s">
        <v>58</v>
      </c>
      <c r="C27" s="10"/>
      <c r="D27" s="3" t="s">
        <v>85</v>
      </c>
      <c r="E27" s="14">
        <v>238000</v>
      </c>
      <c r="F27" s="14">
        <f t="shared" si="0"/>
        <v>238000</v>
      </c>
      <c r="G27" s="10"/>
      <c r="H27" s="25">
        <v>1962</v>
      </c>
      <c r="I27" s="10"/>
      <c r="J27" s="27" t="s">
        <v>87</v>
      </c>
      <c r="K27" s="10"/>
      <c r="L27" s="10"/>
    </row>
    <row r="28" spans="1:12" ht="36" customHeight="1" x14ac:dyDescent="0.25">
      <c r="A28" s="17" t="s">
        <v>78</v>
      </c>
      <c r="B28" s="3" t="s">
        <v>60</v>
      </c>
      <c r="C28" s="10"/>
      <c r="D28" s="3" t="s">
        <v>85</v>
      </c>
      <c r="E28" s="14">
        <v>719618</v>
      </c>
      <c r="F28" s="14">
        <f t="shared" si="0"/>
        <v>719618</v>
      </c>
      <c r="G28" s="10"/>
      <c r="H28" s="25">
        <v>1972</v>
      </c>
      <c r="I28" s="10"/>
      <c r="J28" s="27" t="s">
        <v>87</v>
      </c>
      <c r="K28" s="10"/>
      <c r="L28" s="10"/>
    </row>
    <row r="29" spans="1:12" ht="32.6" x14ac:dyDescent="0.25">
      <c r="A29" s="23" t="s">
        <v>71</v>
      </c>
      <c r="B29" s="3" t="s">
        <v>49</v>
      </c>
      <c r="C29" s="10"/>
      <c r="D29" s="3" t="s">
        <v>85</v>
      </c>
      <c r="E29" s="14">
        <v>683655</v>
      </c>
      <c r="F29" s="14">
        <f t="shared" si="0"/>
        <v>683655</v>
      </c>
      <c r="G29" s="10"/>
      <c r="H29" s="19">
        <v>1940</v>
      </c>
      <c r="I29" s="10"/>
      <c r="J29" s="10"/>
      <c r="K29" s="10"/>
      <c r="L29" s="10"/>
    </row>
    <row r="30" spans="1:12" ht="18" customHeight="1" x14ac:dyDescent="0.25">
      <c r="A30" s="326" t="s">
        <v>86</v>
      </c>
      <c r="B30" s="327"/>
      <c r="C30" s="47"/>
      <c r="D30" s="47"/>
      <c r="E30" s="48">
        <f>SUM(E22:E29)</f>
        <v>2855387</v>
      </c>
      <c r="F30" s="48">
        <f>SUM(F22:F29)</f>
        <v>2855387</v>
      </c>
      <c r="G30" s="43"/>
      <c r="H30" s="43"/>
      <c r="I30" s="43"/>
      <c r="J30" s="43"/>
      <c r="K30" s="43"/>
      <c r="L30" s="43"/>
    </row>
    <row r="31" spans="1:12" x14ac:dyDescent="0.25">
      <c r="A31" s="8" t="s">
        <v>28</v>
      </c>
    </row>
    <row r="32" spans="1:12" ht="39.25" customHeight="1" x14ac:dyDescent="0.25">
      <c r="A32" s="16" t="s">
        <v>32</v>
      </c>
      <c r="B32" s="3" t="s">
        <v>46</v>
      </c>
      <c r="C32" s="10"/>
      <c r="D32" s="10"/>
      <c r="E32" s="14">
        <v>60150</v>
      </c>
      <c r="F32" s="14">
        <f t="shared" ref="F32:F33" si="1">E32</f>
        <v>60150</v>
      </c>
      <c r="G32" s="10"/>
      <c r="H32" s="19">
        <v>2009</v>
      </c>
      <c r="I32" s="10"/>
      <c r="J32" s="10"/>
      <c r="K32" s="10"/>
      <c r="L32" s="10"/>
    </row>
    <row r="33" spans="1:12" ht="37.549999999999997" customHeight="1" x14ac:dyDescent="0.25">
      <c r="A33" s="16" t="s">
        <v>33</v>
      </c>
      <c r="B33" s="3" t="s">
        <v>46</v>
      </c>
      <c r="C33" s="10"/>
      <c r="D33" s="10"/>
      <c r="E33" s="14">
        <v>20050</v>
      </c>
      <c r="F33" s="14">
        <f t="shared" si="1"/>
        <v>20050</v>
      </c>
      <c r="G33" s="10"/>
      <c r="H33" s="19">
        <v>2009</v>
      </c>
      <c r="I33" s="10"/>
      <c r="J33" s="10"/>
      <c r="K33" s="10"/>
      <c r="L33" s="10"/>
    </row>
    <row r="34" spans="1:12" ht="36" customHeight="1" x14ac:dyDescent="0.25">
      <c r="A34" s="16" t="s">
        <v>34</v>
      </c>
      <c r="B34" s="3" t="s">
        <v>46</v>
      </c>
      <c r="C34" s="10"/>
      <c r="D34" s="10"/>
      <c r="E34" s="14">
        <v>32175</v>
      </c>
      <c r="F34" s="14">
        <f>E34</f>
        <v>32175</v>
      </c>
      <c r="G34" s="10"/>
      <c r="H34" s="25">
        <v>1967</v>
      </c>
      <c r="I34" s="10"/>
      <c r="J34" s="10"/>
      <c r="K34" s="10"/>
      <c r="L34" s="10"/>
    </row>
    <row r="35" spans="1:12" ht="36" customHeight="1" x14ac:dyDescent="0.25">
      <c r="A35" s="16" t="s">
        <v>35</v>
      </c>
      <c r="B35" s="3" t="s">
        <v>46</v>
      </c>
      <c r="C35" s="10"/>
      <c r="D35" s="10"/>
      <c r="E35" s="14">
        <v>10725</v>
      </c>
      <c r="F35" s="14">
        <f t="shared" ref="F35:F44" si="2">E35</f>
        <v>10725</v>
      </c>
      <c r="G35" s="10"/>
      <c r="H35" s="25">
        <v>1967</v>
      </c>
      <c r="I35" s="10"/>
      <c r="J35" s="10"/>
      <c r="K35" s="10"/>
      <c r="L35" s="10"/>
    </row>
    <row r="36" spans="1:12" ht="34.5" customHeight="1" x14ac:dyDescent="0.25">
      <c r="A36" s="16" t="s">
        <v>36</v>
      </c>
      <c r="B36" s="3" t="s">
        <v>46</v>
      </c>
      <c r="C36" s="10"/>
      <c r="D36" s="10"/>
      <c r="E36" s="14">
        <v>32175</v>
      </c>
      <c r="F36" s="14">
        <f t="shared" si="2"/>
        <v>32175</v>
      </c>
      <c r="G36" s="10"/>
      <c r="H36" s="25">
        <v>1967</v>
      </c>
      <c r="I36" s="10"/>
      <c r="J36" s="10"/>
      <c r="K36" s="10"/>
      <c r="L36" s="10"/>
    </row>
    <row r="37" spans="1:12" ht="34.5" customHeight="1" x14ac:dyDescent="0.25">
      <c r="A37" s="16" t="s">
        <v>37</v>
      </c>
      <c r="B37" s="3" t="s">
        <v>46</v>
      </c>
      <c r="C37" s="10"/>
      <c r="D37" s="10"/>
      <c r="E37" s="14">
        <v>10725</v>
      </c>
      <c r="F37" s="14">
        <f t="shared" si="2"/>
        <v>10725</v>
      </c>
      <c r="G37" s="10"/>
      <c r="H37" s="25">
        <v>1967</v>
      </c>
      <c r="I37" s="10"/>
      <c r="J37" s="10"/>
      <c r="K37" s="10"/>
      <c r="L37" s="10"/>
    </row>
    <row r="38" spans="1:12" ht="35.5" customHeight="1" x14ac:dyDescent="0.25">
      <c r="A38" s="16" t="s">
        <v>38</v>
      </c>
      <c r="B38" s="3" t="s">
        <v>46</v>
      </c>
      <c r="C38" s="10"/>
      <c r="D38" s="10"/>
      <c r="E38" s="14">
        <v>57356.62</v>
      </c>
      <c r="F38" s="14">
        <f t="shared" si="2"/>
        <v>57356.62</v>
      </c>
      <c r="G38" s="10"/>
      <c r="H38" s="19">
        <v>1980</v>
      </c>
      <c r="I38" s="10"/>
      <c r="J38" s="10"/>
      <c r="K38" s="10"/>
      <c r="L38" s="10"/>
    </row>
    <row r="39" spans="1:12" ht="33.799999999999997" customHeight="1" x14ac:dyDescent="0.25">
      <c r="A39" s="16" t="s">
        <v>39</v>
      </c>
      <c r="B39" s="3" t="s">
        <v>46</v>
      </c>
      <c r="C39" s="10"/>
      <c r="D39" s="10"/>
      <c r="E39" s="14">
        <v>19118.88</v>
      </c>
      <c r="F39" s="14">
        <f t="shared" si="2"/>
        <v>19118.88</v>
      </c>
      <c r="G39" s="10"/>
      <c r="H39" s="19">
        <v>1980</v>
      </c>
      <c r="I39" s="10"/>
      <c r="J39" s="10"/>
      <c r="K39" s="10"/>
      <c r="L39" s="10"/>
    </row>
    <row r="40" spans="1:12" ht="28.55" customHeight="1" x14ac:dyDescent="0.25">
      <c r="A40" s="16" t="s">
        <v>135</v>
      </c>
      <c r="B40" s="3"/>
      <c r="C40" s="10"/>
      <c r="D40" s="10"/>
      <c r="E40" s="14">
        <v>57358.12</v>
      </c>
      <c r="F40" s="14">
        <f t="shared" si="2"/>
        <v>57358.12</v>
      </c>
      <c r="G40" s="10"/>
      <c r="H40" s="19">
        <v>1980</v>
      </c>
      <c r="I40" s="10"/>
      <c r="J40" s="10"/>
      <c r="K40" s="10"/>
      <c r="L40" s="10"/>
    </row>
    <row r="41" spans="1:12" ht="27.7" customHeight="1" x14ac:dyDescent="0.25">
      <c r="A41" s="16" t="s">
        <v>136</v>
      </c>
      <c r="B41" s="3"/>
      <c r="C41" s="10"/>
      <c r="D41" s="10"/>
      <c r="E41" s="14">
        <v>19119.38</v>
      </c>
      <c r="F41" s="14">
        <f t="shared" si="2"/>
        <v>19119.38</v>
      </c>
      <c r="G41" s="10"/>
      <c r="H41" s="19">
        <v>1980</v>
      </c>
      <c r="I41" s="10"/>
      <c r="J41" s="10"/>
      <c r="K41" s="10"/>
      <c r="L41" s="10"/>
    </row>
    <row r="42" spans="1:12" ht="32.950000000000003" customHeight="1" x14ac:dyDescent="0.25">
      <c r="A42" s="17" t="s">
        <v>40</v>
      </c>
      <c r="B42" s="3" t="s">
        <v>47</v>
      </c>
      <c r="C42" s="10"/>
      <c r="D42" s="10"/>
      <c r="E42" s="14">
        <v>29031.75</v>
      </c>
      <c r="F42" s="14">
        <f t="shared" si="2"/>
        <v>29031.75</v>
      </c>
      <c r="G42" s="10"/>
      <c r="H42" s="19">
        <v>1988</v>
      </c>
      <c r="I42" s="10"/>
      <c r="J42" s="10"/>
      <c r="K42" s="10"/>
      <c r="L42" s="10"/>
    </row>
    <row r="43" spans="1:12" ht="34.5" customHeight="1" x14ac:dyDescent="0.25">
      <c r="A43" s="17" t="s">
        <v>138</v>
      </c>
      <c r="B43" s="3" t="s">
        <v>48</v>
      </c>
      <c r="C43" s="10"/>
      <c r="D43" s="10"/>
      <c r="E43" s="14">
        <v>29031.75</v>
      </c>
      <c r="F43" s="14">
        <f t="shared" si="2"/>
        <v>29031.75</v>
      </c>
      <c r="G43" s="10"/>
      <c r="H43" s="19">
        <v>1988</v>
      </c>
      <c r="I43" s="10"/>
      <c r="J43" s="10"/>
      <c r="K43" s="10"/>
      <c r="L43" s="10"/>
    </row>
    <row r="44" spans="1:12" ht="35.5" customHeight="1" x14ac:dyDescent="0.25">
      <c r="A44" s="17" t="s">
        <v>139</v>
      </c>
      <c r="B44" s="3" t="s">
        <v>48</v>
      </c>
      <c r="C44" s="10"/>
      <c r="D44" s="10"/>
      <c r="E44" s="14">
        <v>9677.25</v>
      </c>
      <c r="F44" s="14">
        <f t="shared" si="2"/>
        <v>9677.25</v>
      </c>
      <c r="G44" s="10"/>
      <c r="H44" s="19">
        <v>1988</v>
      </c>
      <c r="I44" s="10"/>
      <c r="J44" s="10"/>
      <c r="K44" s="10"/>
      <c r="L44" s="10"/>
    </row>
    <row r="45" spans="1:12" ht="34.5" customHeight="1" x14ac:dyDescent="0.25">
      <c r="A45" s="17" t="s">
        <v>41</v>
      </c>
      <c r="B45" s="3" t="s">
        <v>49</v>
      </c>
      <c r="C45" s="10"/>
      <c r="D45" s="10"/>
      <c r="E45" s="14">
        <v>39501</v>
      </c>
      <c r="F45" s="14">
        <f>E45</f>
        <v>39501</v>
      </c>
      <c r="G45" s="10"/>
      <c r="H45" s="19">
        <v>1988</v>
      </c>
      <c r="I45" s="10"/>
      <c r="J45" s="10"/>
      <c r="K45" s="10"/>
      <c r="L45" s="10"/>
    </row>
    <row r="46" spans="1:12" ht="34.5" customHeight="1" x14ac:dyDescent="0.25">
      <c r="A46" s="17" t="s">
        <v>142</v>
      </c>
      <c r="B46" s="3" t="s">
        <v>49</v>
      </c>
      <c r="C46" s="10"/>
      <c r="D46" s="10"/>
      <c r="E46" s="14">
        <v>13167</v>
      </c>
      <c r="F46" s="14">
        <f>E46</f>
        <v>13167</v>
      </c>
      <c r="G46" s="10"/>
      <c r="H46" s="19">
        <v>1988</v>
      </c>
      <c r="I46" s="10"/>
      <c r="J46" s="10"/>
      <c r="K46" s="10"/>
      <c r="L46" s="10"/>
    </row>
    <row r="47" spans="1:12" ht="36" customHeight="1" x14ac:dyDescent="0.25">
      <c r="A47" s="17" t="s">
        <v>42</v>
      </c>
      <c r="B47" s="3" t="s">
        <v>46</v>
      </c>
      <c r="C47" s="10"/>
      <c r="D47" s="10"/>
      <c r="E47" s="14">
        <v>1464827.25</v>
      </c>
      <c r="F47" s="14">
        <v>468744.75</v>
      </c>
      <c r="G47" s="10"/>
      <c r="H47" s="19">
        <v>2006</v>
      </c>
      <c r="I47" s="10"/>
      <c r="J47" s="10"/>
      <c r="K47" s="10"/>
      <c r="L47" s="10"/>
    </row>
    <row r="48" spans="1:12" ht="35.5" customHeight="1" x14ac:dyDescent="0.25">
      <c r="A48" s="18" t="s">
        <v>43</v>
      </c>
      <c r="B48" s="3" t="s">
        <v>46</v>
      </c>
      <c r="C48" s="10"/>
      <c r="D48" s="10"/>
      <c r="E48" s="14">
        <v>488275.75</v>
      </c>
      <c r="F48" s="14">
        <v>156248.25</v>
      </c>
      <c r="G48" s="10"/>
      <c r="H48" s="19">
        <v>2006</v>
      </c>
      <c r="I48" s="10"/>
      <c r="J48" s="10"/>
      <c r="K48" s="10"/>
      <c r="L48" s="10"/>
    </row>
    <row r="49" spans="1:12" ht="35.5" customHeight="1" x14ac:dyDescent="0.25">
      <c r="A49" s="18" t="s">
        <v>44</v>
      </c>
      <c r="B49" s="3" t="s">
        <v>46</v>
      </c>
      <c r="C49" s="10"/>
      <c r="D49" s="10"/>
      <c r="E49" s="14">
        <v>15738288.08</v>
      </c>
      <c r="F49" s="14">
        <v>1259063</v>
      </c>
      <c r="G49" s="10"/>
      <c r="H49" s="19">
        <v>2012</v>
      </c>
      <c r="I49" s="10"/>
      <c r="J49" s="10"/>
      <c r="K49" s="10"/>
      <c r="L49" s="10"/>
    </row>
    <row r="50" spans="1:12" ht="35.5" customHeight="1" x14ac:dyDescent="0.25">
      <c r="A50" s="18" t="s">
        <v>143</v>
      </c>
      <c r="B50" s="3" t="s">
        <v>59</v>
      </c>
      <c r="C50" s="10"/>
      <c r="D50" s="10"/>
      <c r="E50" s="14">
        <v>28450</v>
      </c>
      <c r="F50" s="14">
        <f>E50</f>
        <v>28450</v>
      </c>
      <c r="G50" s="10"/>
      <c r="H50" s="19">
        <v>1988</v>
      </c>
      <c r="I50" s="10"/>
      <c r="J50" s="10"/>
      <c r="K50" s="10"/>
      <c r="L50" s="10"/>
    </row>
    <row r="51" spans="1:12" ht="35.5" customHeight="1" x14ac:dyDescent="0.25">
      <c r="A51" s="18" t="s">
        <v>144</v>
      </c>
      <c r="B51" s="3" t="s">
        <v>59</v>
      </c>
      <c r="C51" s="10"/>
      <c r="D51" s="10"/>
      <c r="E51" s="14">
        <v>9388.5</v>
      </c>
      <c r="F51" s="14">
        <f>E51</f>
        <v>9388.5</v>
      </c>
      <c r="G51" s="10"/>
      <c r="H51" s="19">
        <v>1988</v>
      </c>
      <c r="I51" s="10"/>
      <c r="J51" s="10"/>
      <c r="K51" s="10"/>
      <c r="L51" s="10"/>
    </row>
    <row r="52" spans="1:12" ht="34.5" customHeight="1" x14ac:dyDescent="0.25">
      <c r="A52" s="17" t="s">
        <v>45</v>
      </c>
      <c r="B52" s="3" t="s">
        <v>50</v>
      </c>
      <c r="C52" s="10"/>
      <c r="D52" s="10"/>
      <c r="E52" s="14">
        <v>29033</v>
      </c>
      <c r="F52" s="14">
        <f>E52</f>
        <v>29033</v>
      </c>
      <c r="G52" s="10"/>
      <c r="H52" s="19">
        <v>1988</v>
      </c>
      <c r="I52" s="10"/>
      <c r="J52" s="10"/>
      <c r="K52" s="10"/>
      <c r="L52" s="10"/>
    </row>
    <row r="53" spans="1:12" ht="34.5" customHeight="1" x14ac:dyDescent="0.25">
      <c r="A53" s="18" t="s">
        <v>145</v>
      </c>
      <c r="B53" s="3" t="s">
        <v>50</v>
      </c>
      <c r="C53" s="10"/>
      <c r="D53" s="10"/>
      <c r="E53" s="14">
        <v>9677</v>
      </c>
      <c r="F53" s="14">
        <f>E53</f>
        <v>9677</v>
      </c>
      <c r="G53" s="10"/>
      <c r="H53" s="19">
        <v>1988</v>
      </c>
      <c r="I53" s="10"/>
      <c r="J53" s="10"/>
      <c r="K53" s="10"/>
      <c r="L53" s="10"/>
    </row>
    <row r="54" spans="1:12" ht="34.5" customHeight="1" x14ac:dyDescent="0.25">
      <c r="A54" s="18" t="s">
        <v>146</v>
      </c>
      <c r="B54" s="3" t="s">
        <v>58</v>
      </c>
      <c r="C54" s="10"/>
      <c r="D54" s="10"/>
      <c r="E54" s="14">
        <v>24620</v>
      </c>
      <c r="F54" s="14">
        <f t="shared" ref="F54:F67" si="3">E54</f>
        <v>24620</v>
      </c>
      <c r="G54" s="10"/>
      <c r="H54" s="19">
        <v>1985</v>
      </c>
      <c r="I54" s="10"/>
      <c r="J54" s="10"/>
      <c r="K54" s="10"/>
      <c r="L54" s="10"/>
    </row>
    <row r="55" spans="1:12" ht="34.5" customHeight="1" x14ac:dyDescent="0.25">
      <c r="A55" s="18" t="s">
        <v>147</v>
      </c>
      <c r="B55" s="3" t="s">
        <v>50</v>
      </c>
      <c r="C55" s="10"/>
      <c r="D55" s="10"/>
      <c r="E55" s="14">
        <v>8206</v>
      </c>
      <c r="F55" s="14">
        <f t="shared" si="3"/>
        <v>8206</v>
      </c>
      <c r="G55" s="10"/>
      <c r="H55" s="19">
        <v>1985</v>
      </c>
      <c r="I55" s="10"/>
      <c r="J55" s="10"/>
      <c r="K55" s="10"/>
      <c r="L55" s="10"/>
    </row>
    <row r="56" spans="1:12" ht="34.5" customHeight="1" x14ac:dyDescent="0.25">
      <c r="A56" s="18" t="s">
        <v>152</v>
      </c>
      <c r="B56" s="3" t="s">
        <v>149</v>
      </c>
      <c r="C56" s="10"/>
      <c r="D56" s="10"/>
      <c r="E56" s="14">
        <v>40360</v>
      </c>
      <c r="F56" s="14">
        <f t="shared" si="3"/>
        <v>40360</v>
      </c>
      <c r="G56" s="10"/>
      <c r="H56" s="19">
        <v>1989</v>
      </c>
      <c r="I56" s="10"/>
      <c r="J56" s="10"/>
      <c r="K56" s="10"/>
      <c r="L56" s="10"/>
    </row>
    <row r="57" spans="1:12" ht="34.5" customHeight="1" x14ac:dyDescent="0.25">
      <c r="A57" s="18" t="s">
        <v>148</v>
      </c>
      <c r="B57" s="3" t="s">
        <v>149</v>
      </c>
      <c r="C57" s="10"/>
      <c r="D57" s="10"/>
      <c r="E57" s="14">
        <v>13318.8</v>
      </c>
      <c r="F57" s="14">
        <f t="shared" si="3"/>
        <v>13318.8</v>
      </c>
      <c r="G57" s="10"/>
      <c r="H57" s="19">
        <v>1989</v>
      </c>
      <c r="I57" s="10"/>
      <c r="J57" s="10"/>
      <c r="K57" s="10"/>
      <c r="L57" s="10"/>
    </row>
    <row r="58" spans="1:12" ht="34.5" customHeight="1" x14ac:dyDescent="0.25">
      <c r="A58" s="18" t="s">
        <v>151</v>
      </c>
      <c r="B58" s="3" t="s">
        <v>149</v>
      </c>
      <c r="C58" s="10"/>
      <c r="D58" s="10"/>
      <c r="E58" s="14">
        <v>35288</v>
      </c>
      <c r="F58" s="14">
        <f t="shared" si="3"/>
        <v>35288</v>
      </c>
      <c r="G58" s="10"/>
      <c r="H58" s="19">
        <v>1981</v>
      </c>
      <c r="I58" s="10"/>
      <c r="J58" s="10"/>
      <c r="K58" s="10"/>
      <c r="L58" s="10"/>
    </row>
    <row r="59" spans="1:12" ht="34.5" customHeight="1" x14ac:dyDescent="0.25">
      <c r="A59" s="18" t="s">
        <v>150</v>
      </c>
      <c r="B59" s="3" t="s">
        <v>149</v>
      </c>
      <c r="C59" s="10"/>
      <c r="D59" s="10"/>
      <c r="E59" s="14">
        <v>17380</v>
      </c>
      <c r="F59" s="14">
        <f t="shared" si="3"/>
        <v>17380</v>
      </c>
      <c r="G59" s="10"/>
      <c r="H59" s="19">
        <v>1981</v>
      </c>
      <c r="I59" s="10"/>
      <c r="J59" s="10"/>
      <c r="K59" s="10"/>
      <c r="L59" s="10"/>
    </row>
    <row r="60" spans="1:12" ht="36" customHeight="1" x14ac:dyDescent="0.25">
      <c r="A60" s="78" t="s">
        <v>51</v>
      </c>
      <c r="B60" s="3" t="s">
        <v>49</v>
      </c>
      <c r="C60" s="10"/>
      <c r="D60" s="10"/>
      <c r="E60" s="14">
        <v>15000</v>
      </c>
      <c r="F60" s="14">
        <f t="shared" si="3"/>
        <v>15000</v>
      </c>
      <c r="G60" s="10"/>
      <c r="H60" s="19">
        <v>1953</v>
      </c>
      <c r="I60" s="10"/>
      <c r="J60" s="10"/>
      <c r="K60" s="10"/>
      <c r="L60" s="10"/>
    </row>
    <row r="61" spans="1:12" ht="34.5" customHeight="1" x14ac:dyDescent="0.25">
      <c r="A61" s="17" t="s">
        <v>52</v>
      </c>
      <c r="B61" s="6" t="s">
        <v>57</v>
      </c>
      <c r="C61" s="10"/>
      <c r="D61" s="10"/>
      <c r="E61" s="14">
        <v>15000</v>
      </c>
      <c r="F61" s="14">
        <f t="shared" si="3"/>
        <v>15000</v>
      </c>
      <c r="G61" s="10"/>
      <c r="H61" s="19">
        <v>2005</v>
      </c>
      <c r="I61" s="10"/>
      <c r="J61" s="10"/>
      <c r="K61" s="10"/>
      <c r="L61" s="10"/>
    </row>
    <row r="62" spans="1:12" ht="39.75" customHeight="1" x14ac:dyDescent="0.25">
      <c r="A62" s="17" t="s">
        <v>53</v>
      </c>
      <c r="B62" s="3" t="s">
        <v>46</v>
      </c>
      <c r="C62" s="10"/>
      <c r="D62" s="10"/>
      <c r="E62" s="14">
        <v>5000</v>
      </c>
      <c r="F62" s="14">
        <f t="shared" si="3"/>
        <v>5000</v>
      </c>
      <c r="G62" s="10"/>
      <c r="H62" s="19">
        <v>2010</v>
      </c>
      <c r="I62" s="10"/>
      <c r="J62" s="10"/>
      <c r="K62" s="10"/>
      <c r="L62" s="10"/>
    </row>
    <row r="63" spans="1:12" ht="45" customHeight="1" x14ac:dyDescent="0.25">
      <c r="A63" s="17" t="s">
        <v>54</v>
      </c>
      <c r="B63" s="3" t="s">
        <v>58</v>
      </c>
      <c r="C63" s="10"/>
      <c r="D63" s="10"/>
      <c r="E63" s="10">
        <v>0</v>
      </c>
      <c r="F63" s="10">
        <f t="shared" si="3"/>
        <v>0</v>
      </c>
      <c r="G63" s="10"/>
      <c r="H63" s="19"/>
      <c r="I63" s="10"/>
      <c r="J63" s="10"/>
      <c r="K63" s="10"/>
      <c r="L63" s="10"/>
    </row>
    <row r="64" spans="1:12" ht="36.700000000000003" customHeight="1" x14ac:dyDescent="0.25">
      <c r="A64" s="17" t="s">
        <v>55</v>
      </c>
      <c r="B64" s="3" t="s">
        <v>59</v>
      </c>
      <c r="C64" s="10"/>
      <c r="D64" s="10"/>
      <c r="E64" s="10">
        <v>0</v>
      </c>
      <c r="F64" s="10">
        <f t="shared" si="3"/>
        <v>0</v>
      </c>
      <c r="G64" s="10"/>
      <c r="H64" s="19"/>
      <c r="I64" s="10"/>
      <c r="J64" s="10"/>
      <c r="K64" s="10"/>
      <c r="L64" s="10"/>
    </row>
    <row r="65" spans="1:13" ht="36" customHeight="1" x14ac:dyDescent="0.25">
      <c r="A65" s="28" t="s">
        <v>56</v>
      </c>
      <c r="B65" s="3" t="s">
        <v>60</v>
      </c>
      <c r="C65" s="10"/>
      <c r="D65" s="10"/>
      <c r="E65" s="10">
        <v>0</v>
      </c>
      <c r="F65" s="10">
        <f t="shared" si="3"/>
        <v>0</v>
      </c>
      <c r="G65" s="10"/>
      <c r="H65" s="19"/>
      <c r="I65" s="10"/>
      <c r="J65" s="10"/>
      <c r="K65" s="10"/>
      <c r="L65" s="10"/>
    </row>
    <row r="66" spans="1:13" ht="51.8" customHeight="1" x14ac:dyDescent="0.25">
      <c r="A66" s="29" t="s">
        <v>61</v>
      </c>
      <c r="B66" s="3" t="s">
        <v>46</v>
      </c>
      <c r="C66" s="10"/>
      <c r="D66" s="3" t="s">
        <v>88</v>
      </c>
      <c r="E66" s="14">
        <v>83780</v>
      </c>
      <c r="F66" s="14">
        <f t="shared" si="3"/>
        <v>83780</v>
      </c>
      <c r="G66" s="10"/>
      <c r="H66" s="19">
        <v>2010</v>
      </c>
      <c r="I66" s="10"/>
      <c r="J66" s="26" t="s">
        <v>89</v>
      </c>
      <c r="K66" s="10"/>
      <c r="L66" s="10"/>
    </row>
    <row r="67" spans="1:13" ht="45.7" customHeight="1" x14ac:dyDescent="0.25">
      <c r="A67" s="20" t="s">
        <v>271</v>
      </c>
      <c r="B67" s="3" t="s">
        <v>62</v>
      </c>
      <c r="C67" s="19" t="s">
        <v>268</v>
      </c>
      <c r="D67" s="10"/>
      <c r="E67" s="142">
        <v>302671.48</v>
      </c>
      <c r="F67" s="142">
        <f t="shared" si="3"/>
        <v>302671.48</v>
      </c>
      <c r="G67" s="10"/>
      <c r="H67" s="19">
        <v>2012</v>
      </c>
      <c r="I67" s="10"/>
      <c r="J67" s="25" t="s">
        <v>269</v>
      </c>
      <c r="K67" s="10"/>
      <c r="L67" s="10"/>
      <c r="M67" s="141">
        <v>302671.68</v>
      </c>
    </row>
    <row r="68" spans="1:13" ht="36" customHeight="1" x14ac:dyDescent="0.25">
      <c r="A68" s="18" t="s">
        <v>29</v>
      </c>
      <c r="B68" s="55" t="s">
        <v>160</v>
      </c>
      <c r="C68" s="12"/>
      <c r="D68" s="12"/>
      <c r="E68" s="14">
        <v>118635</v>
      </c>
      <c r="F68" s="14">
        <v>118635</v>
      </c>
      <c r="G68" s="12"/>
      <c r="H68" s="5">
        <v>1976</v>
      </c>
      <c r="I68" s="10"/>
      <c r="J68" s="10"/>
      <c r="K68" s="10"/>
      <c r="L68" s="10"/>
    </row>
    <row r="69" spans="1:13" ht="35.5" customHeight="1" x14ac:dyDescent="0.25">
      <c r="A69" s="18" t="s">
        <v>30</v>
      </c>
      <c r="B69" s="55" t="s">
        <v>161</v>
      </c>
      <c r="C69" s="12"/>
      <c r="D69" s="12"/>
      <c r="E69" s="14">
        <v>1576872</v>
      </c>
      <c r="F69" s="14">
        <v>1576872</v>
      </c>
      <c r="G69" s="12"/>
      <c r="H69" s="19">
        <v>1981</v>
      </c>
      <c r="I69" s="10"/>
      <c r="J69" s="10"/>
      <c r="K69" s="10"/>
      <c r="L69" s="10"/>
    </row>
    <row r="70" spans="1:13" ht="36" customHeight="1" x14ac:dyDescent="0.25">
      <c r="A70" s="18" t="s">
        <v>31</v>
      </c>
      <c r="B70" s="55" t="s">
        <v>161</v>
      </c>
      <c r="C70" s="12"/>
      <c r="D70" s="12"/>
      <c r="E70" s="14">
        <v>1481465</v>
      </c>
      <c r="F70" s="14">
        <v>1481465</v>
      </c>
      <c r="G70" s="12"/>
      <c r="H70" s="5">
        <v>1976</v>
      </c>
      <c r="I70" s="10"/>
      <c r="J70" s="10"/>
      <c r="K70" s="10"/>
      <c r="L70" s="10"/>
    </row>
    <row r="71" spans="1:13" ht="30.25" customHeight="1" x14ac:dyDescent="0.25">
      <c r="A71" s="93" t="s">
        <v>162</v>
      </c>
      <c r="B71" s="94" t="s">
        <v>163</v>
      </c>
      <c r="C71" s="12"/>
      <c r="D71" s="12"/>
      <c r="E71" s="14"/>
      <c r="F71" s="14"/>
      <c r="G71" s="12"/>
      <c r="H71" s="5"/>
      <c r="I71" s="10"/>
      <c r="J71" s="10"/>
      <c r="K71" s="10"/>
      <c r="L71" s="10"/>
    </row>
    <row r="72" spans="1:13" ht="24.8" customHeight="1" x14ac:dyDescent="0.25">
      <c r="A72" s="93" t="s">
        <v>164</v>
      </c>
      <c r="B72" s="95" t="s">
        <v>163</v>
      </c>
      <c r="C72" s="12"/>
      <c r="D72" s="12"/>
      <c r="E72" s="14"/>
      <c r="F72" s="14"/>
      <c r="G72" s="12"/>
      <c r="H72" s="5"/>
      <c r="I72" s="10"/>
      <c r="J72" s="10"/>
      <c r="K72" s="10"/>
      <c r="L72" s="10"/>
    </row>
    <row r="73" spans="1:13" ht="30.25" customHeight="1" x14ac:dyDescent="0.25">
      <c r="A73" s="93" t="s">
        <v>162</v>
      </c>
      <c r="B73" s="94" t="s">
        <v>165</v>
      </c>
      <c r="C73" s="12"/>
      <c r="D73" s="12"/>
      <c r="E73" s="14"/>
      <c r="F73" s="14"/>
      <c r="G73" s="12"/>
      <c r="H73" s="5"/>
      <c r="I73" s="10"/>
      <c r="J73" s="10"/>
      <c r="K73" s="10"/>
      <c r="L73" s="10"/>
    </row>
    <row r="74" spans="1:13" ht="36" customHeight="1" x14ac:dyDescent="0.25">
      <c r="A74" s="93" t="s">
        <v>164</v>
      </c>
      <c r="B74" s="96" t="s">
        <v>165</v>
      </c>
      <c r="C74" s="12"/>
      <c r="D74" s="12"/>
      <c r="E74" s="14"/>
      <c r="F74" s="14"/>
      <c r="G74" s="12"/>
      <c r="H74" s="5"/>
      <c r="I74" s="10"/>
      <c r="J74" s="10"/>
      <c r="K74" s="10"/>
      <c r="L74" s="10"/>
    </row>
    <row r="75" spans="1:13" ht="29.25" customHeight="1" x14ac:dyDescent="0.25">
      <c r="A75" s="93" t="s">
        <v>162</v>
      </c>
      <c r="B75" s="94" t="s">
        <v>166</v>
      </c>
      <c r="C75" s="12"/>
      <c r="D75" s="12"/>
      <c r="E75" s="14"/>
      <c r="F75" s="14"/>
      <c r="G75" s="12"/>
      <c r="H75" s="5"/>
      <c r="I75" s="10"/>
      <c r="J75" s="10"/>
      <c r="K75" s="10"/>
      <c r="L75" s="10"/>
    </row>
    <row r="76" spans="1:13" ht="36" customHeight="1" x14ac:dyDescent="0.25">
      <c r="A76" s="93" t="s">
        <v>164</v>
      </c>
      <c r="B76" s="96" t="s">
        <v>166</v>
      </c>
      <c r="C76" s="12"/>
      <c r="D76" s="12"/>
      <c r="E76" s="14"/>
      <c r="F76" s="14"/>
      <c r="G76" s="12"/>
      <c r="H76" s="5"/>
      <c r="I76" s="10"/>
      <c r="J76" s="10"/>
      <c r="K76" s="10"/>
      <c r="L76" s="10"/>
    </row>
    <row r="77" spans="1:13" ht="28.55" customHeight="1" x14ac:dyDescent="0.25">
      <c r="A77" s="93" t="s">
        <v>162</v>
      </c>
      <c r="B77" s="95" t="s">
        <v>167</v>
      </c>
      <c r="C77" s="12"/>
      <c r="D77" s="12"/>
      <c r="E77" s="14"/>
      <c r="F77" s="14"/>
      <c r="G77" s="12"/>
      <c r="H77" s="5"/>
      <c r="I77" s="10"/>
      <c r="J77" s="10"/>
      <c r="K77" s="10"/>
      <c r="L77" s="10"/>
    </row>
    <row r="78" spans="1:13" ht="30.75" customHeight="1" x14ac:dyDescent="0.25">
      <c r="A78" s="93" t="s">
        <v>162</v>
      </c>
      <c r="B78" s="94" t="s">
        <v>168</v>
      </c>
      <c r="C78" s="12"/>
      <c r="D78" s="12"/>
      <c r="E78" s="14"/>
      <c r="F78" s="14"/>
      <c r="G78" s="12"/>
      <c r="H78" s="5"/>
      <c r="I78" s="10"/>
      <c r="J78" s="10"/>
      <c r="K78" s="10"/>
      <c r="L78" s="10"/>
    </row>
    <row r="79" spans="1:13" ht="36" customHeight="1" x14ac:dyDescent="0.25">
      <c r="A79" s="93" t="s">
        <v>164</v>
      </c>
      <c r="B79" s="95"/>
      <c r="C79" s="12"/>
      <c r="D79" s="12"/>
      <c r="E79" s="14"/>
      <c r="F79" s="14"/>
      <c r="G79" s="12"/>
      <c r="H79" s="5"/>
      <c r="I79" s="10"/>
      <c r="J79" s="10"/>
      <c r="K79" s="10"/>
      <c r="L79" s="10"/>
    </row>
    <row r="80" spans="1:13" ht="31.75" customHeight="1" x14ac:dyDescent="0.25">
      <c r="A80" s="93" t="s">
        <v>162</v>
      </c>
      <c r="B80" s="97" t="s">
        <v>169</v>
      </c>
      <c r="C80" s="12"/>
      <c r="D80" s="12"/>
      <c r="E80" s="14"/>
      <c r="F80" s="14"/>
      <c r="G80" s="12"/>
      <c r="H80" s="5"/>
      <c r="I80" s="10"/>
      <c r="J80" s="10"/>
      <c r="K80" s="10"/>
      <c r="L80" s="10"/>
    </row>
    <row r="81" spans="1:12" ht="36" customHeight="1" x14ac:dyDescent="0.25">
      <c r="A81" s="98" t="s">
        <v>164</v>
      </c>
      <c r="B81" s="97" t="s">
        <v>169</v>
      </c>
      <c r="C81" s="12"/>
      <c r="D81" s="12"/>
      <c r="E81" s="14"/>
      <c r="F81" s="14"/>
      <c r="G81" s="12"/>
      <c r="H81" s="5"/>
      <c r="I81" s="10"/>
      <c r="J81" s="10"/>
      <c r="K81" s="10"/>
      <c r="L81" s="10"/>
    </row>
    <row r="82" spans="1:12" ht="30.25" customHeight="1" x14ac:dyDescent="0.25">
      <c r="A82" s="93" t="s">
        <v>162</v>
      </c>
      <c r="B82" s="94" t="s">
        <v>170</v>
      </c>
      <c r="C82" s="12"/>
      <c r="D82" s="12"/>
      <c r="E82" s="14"/>
      <c r="F82" s="14"/>
      <c r="G82" s="12"/>
      <c r="H82" s="5"/>
      <c r="I82" s="10"/>
      <c r="J82" s="10"/>
      <c r="K82" s="10"/>
      <c r="L82" s="10"/>
    </row>
    <row r="83" spans="1:12" ht="36" customHeight="1" x14ac:dyDescent="0.25">
      <c r="A83" s="93" t="s">
        <v>164</v>
      </c>
      <c r="B83" s="95" t="s">
        <v>170</v>
      </c>
      <c r="C83" s="12"/>
      <c r="D83" s="12"/>
      <c r="E83" s="14"/>
      <c r="F83" s="14"/>
      <c r="G83" s="12"/>
      <c r="H83" s="5"/>
      <c r="I83" s="10"/>
      <c r="J83" s="10"/>
      <c r="K83" s="10"/>
      <c r="L83" s="10"/>
    </row>
    <row r="84" spans="1:12" ht="36" customHeight="1" x14ac:dyDescent="0.25">
      <c r="A84" s="93" t="s">
        <v>162</v>
      </c>
      <c r="B84" s="95" t="s">
        <v>171</v>
      </c>
      <c r="C84" s="12"/>
      <c r="D84" s="12"/>
      <c r="E84" s="14"/>
      <c r="F84" s="14"/>
      <c r="G84" s="12"/>
      <c r="H84" s="5"/>
      <c r="I84" s="10"/>
      <c r="J84" s="10"/>
      <c r="K84" s="10"/>
      <c r="L84" s="10"/>
    </row>
    <row r="85" spans="1:12" ht="36" customHeight="1" x14ac:dyDescent="0.25">
      <c r="A85" s="93" t="s">
        <v>162</v>
      </c>
      <c r="B85" s="95" t="s">
        <v>172</v>
      </c>
      <c r="C85" s="12"/>
      <c r="D85" s="12"/>
      <c r="E85" s="14"/>
      <c r="F85" s="14"/>
      <c r="G85" s="12"/>
      <c r="H85" s="5"/>
      <c r="I85" s="10"/>
      <c r="J85" s="10"/>
      <c r="K85" s="10"/>
      <c r="L85" s="10"/>
    </row>
    <row r="86" spans="1:12" ht="29.25" customHeight="1" x14ac:dyDescent="0.25">
      <c r="A86" s="93" t="s">
        <v>162</v>
      </c>
      <c r="B86" s="94" t="s">
        <v>173</v>
      </c>
      <c r="C86" s="12"/>
      <c r="D86" s="12"/>
      <c r="E86" s="14"/>
      <c r="F86" s="14"/>
      <c r="G86" s="12"/>
      <c r="H86" s="5"/>
      <c r="I86" s="10"/>
      <c r="J86" s="10"/>
      <c r="K86" s="10"/>
      <c r="L86" s="10"/>
    </row>
    <row r="87" spans="1:12" ht="36" customHeight="1" x14ac:dyDescent="0.25">
      <c r="A87" s="93" t="s">
        <v>164</v>
      </c>
      <c r="B87" s="95" t="s">
        <v>173</v>
      </c>
      <c r="C87" s="12"/>
      <c r="D87" s="12"/>
      <c r="E87" s="14"/>
      <c r="F87" s="14"/>
      <c r="G87" s="12"/>
      <c r="H87" s="5"/>
      <c r="I87" s="10"/>
      <c r="J87" s="10"/>
      <c r="K87" s="10"/>
      <c r="L87" s="10"/>
    </row>
    <row r="88" spans="1:12" ht="30.25" customHeight="1" x14ac:dyDescent="0.25">
      <c r="A88" s="93" t="s">
        <v>162</v>
      </c>
      <c r="B88" s="94" t="s">
        <v>174</v>
      </c>
      <c r="C88" s="12"/>
      <c r="D88" s="12"/>
      <c r="E88" s="14"/>
      <c r="F88" s="14"/>
      <c r="G88" s="12"/>
      <c r="H88" s="5"/>
      <c r="I88" s="10"/>
      <c r="J88" s="10"/>
      <c r="K88" s="10"/>
      <c r="L88" s="10"/>
    </row>
    <row r="89" spans="1:12" ht="36" customHeight="1" x14ac:dyDescent="0.25">
      <c r="A89" s="93" t="s">
        <v>164</v>
      </c>
      <c r="B89" s="96" t="s">
        <v>174</v>
      </c>
      <c r="C89" s="12"/>
      <c r="D89" s="12"/>
      <c r="E89" s="14"/>
      <c r="F89" s="14"/>
      <c r="G89" s="12"/>
      <c r="H89" s="5"/>
      <c r="I89" s="10"/>
      <c r="J89" s="10"/>
      <c r="K89" s="10"/>
      <c r="L89" s="10"/>
    </row>
    <row r="90" spans="1:12" ht="28.55" customHeight="1" x14ac:dyDescent="0.25">
      <c r="A90" s="93" t="s">
        <v>162</v>
      </c>
      <c r="B90" s="94" t="s">
        <v>175</v>
      </c>
      <c r="C90" s="12"/>
      <c r="D90" s="12"/>
      <c r="E90" s="14"/>
      <c r="F90" s="14"/>
      <c r="G90" s="12"/>
      <c r="H90" s="5"/>
      <c r="I90" s="10"/>
      <c r="J90" s="10"/>
      <c r="K90" s="10"/>
      <c r="L90" s="10"/>
    </row>
    <row r="91" spans="1:12" ht="36" customHeight="1" x14ac:dyDescent="0.25">
      <c r="A91" s="93" t="s">
        <v>164</v>
      </c>
      <c r="B91" s="96" t="s">
        <v>175</v>
      </c>
      <c r="C91" s="12"/>
      <c r="D91" s="12"/>
      <c r="E91" s="14"/>
      <c r="F91" s="14"/>
      <c r="G91" s="12"/>
      <c r="H91" s="5"/>
      <c r="I91" s="10"/>
      <c r="J91" s="10"/>
      <c r="K91" s="10"/>
      <c r="L91" s="10"/>
    </row>
    <row r="92" spans="1:12" ht="29.25" customHeight="1" x14ac:dyDescent="0.25">
      <c r="A92" s="93" t="s">
        <v>162</v>
      </c>
      <c r="B92" s="94" t="s">
        <v>176</v>
      </c>
      <c r="C92" s="12"/>
      <c r="D92" s="12"/>
      <c r="E92" s="14"/>
      <c r="F92" s="14"/>
      <c r="G92" s="12"/>
      <c r="H92" s="5"/>
      <c r="I92" s="10"/>
      <c r="J92" s="10"/>
      <c r="K92" s="10"/>
      <c r="L92" s="10"/>
    </row>
    <row r="93" spans="1:12" ht="36" customHeight="1" x14ac:dyDescent="0.25">
      <c r="A93" s="93" t="s">
        <v>164</v>
      </c>
      <c r="B93" s="95" t="s">
        <v>176</v>
      </c>
      <c r="C93" s="12"/>
      <c r="D93" s="12"/>
      <c r="E93" s="14"/>
      <c r="F93" s="14"/>
      <c r="G93" s="12"/>
      <c r="H93" s="5"/>
      <c r="I93" s="10"/>
      <c r="J93" s="10"/>
      <c r="K93" s="10"/>
      <c r="L93" s="10"/>
    </row>
    <row r="94" spans="1:12" ht="27" customHeight="1" x14ac:dyDescent="0.25">
      <c r="A94" s="93" t="s">
        <v>162</v>
      </c>
      <c r="B94" s="94" t="s">
        <v>177</v>
      </c>
      <c r="C94" s="12"/>
      <c r="D94" s="12"/>
      <c r="E94" s="14"/>
      <c r="F94" s="14"/>
      <c r="G94" s="12"/>
      <c r="H94" s="5"/>
      <c r="I94" s="10"/>
      <c r="J94" s="10"/>
      <c r="K94" s="10"/>
      <c r="L94" s="10"/>
    </row>
    <row r="95" spans="1:12" ht="36" customHeight="1" x14ac:dyDescent="0.25">
      <c r="A95" s="93" t="s">
        <v>164</v>
      </c>
      <c r="B95" s="95" t="s">
        <v>177</v>
      </c>
      <c r="C95" s="12"/>
      <c r="D95" s="12"/>
      <c r="E95" s="14"/>
      <c r="F95" s="14"/>
      <c r="G95" s="12"/>
      <c r="H95" s="5"/>
      <c r="I95" s="10"/>
      <c r="J95" s="10"/>
      <c r="K95" s="10"/>
      <c r="L95" s="10"/>
    </row>
    <row r="96" spans="1:12" ht="25.5" customHeight="1" x14ac:dyDescent="0.25">
      <c r="A96" s="93" t="s">
        <v>162</v>
      </c>
      <c r="B96" s="94" t="s">
        <v>178</v>
      </c>
      <c r="C96" s="12"/>
      <c r="D96" s="12"/>
      <c r="E96" s="14"/>
      <c r="F96" s="14"/>
      <c r="G96" s="12"/>
      <c r="H96" s="5"/>
      <c r="I96" s="10"/>
      <c r="J96" s="10"/>
      <c r="K96" s="10"/>
      <c r="L96" s="10"/>
    </row>
    <row r="97" spans="1:15" ht="27.2" x14ac:dyDescent="0.25">
      <c r="A97" s="93" t="s">
        <v>162</v>
      </c>
      <c r="B97" s="94" t="s">
        <v>179</v>
      </c>
      <c r="C97" s="12"/>
      <c r="D97" s="12"/>
      <c r="E97" s="14"/>
      <c r="F97" s="14"/>
      <c r="G97" s="12"/>
      <c r="H97" s="5"/>
      <c r="I97" s="10"/>
      <c r="J97" s="10"/>
      <c r="K97" s="10"/>
      <c r="L97" s="10"/>
    </row>
    <row r="98" spans="1:15" ht="27.2" x14ac:dyDescent="0.25">
      <c r="A98" s="93" t="s">
        <v>162</v>
      </c>
      <c r="B98" s="94" t="s">
        <v>180</v>
      </c>
      <c r="C98" s="12"/>
      <c r="D98" s="12"/>
      <c r="E98" s="14"/>
      <c r="F98" s="14"/>
      <c r="G98" s="12"/>
      <c r="H98" s="5"/>
      <c r="I98" s="10"/>
      <c r="J98" s="10"/>
      <c r="K98" s="10"/>
      <c r="L98" s="10"/>
    </row>
    <row r="99" spans="1:15" x14ac:dyDescent="0.25">
      <c r="A99" s="326" t="s">
        <v>109</v>
      </c>
      <c r="B99" s="327"/>
      <c r="C99" s="47"/>
      <c r="D99" s="47"/>
      <c r="E99" s="44">
        <f>SUM(E32:E70)</f>
        <v>21944897.609999999</v>
      </c>
      <c r="F99" s="44">
        <f>SUM(F32:F70)</f>
        <v>6137562.5299999993</v>
      </c>
      <c r="G99" s="51"/>
      <c r="H99" s="51"/>
      <c r="I99" s="51"/>
      <c r="J99" s="51"/>
      <c r="K99" s="51"/>
      <c r="L99" s="51"/>
      <c r="M99" s="44">
        <f>SUM(M32:M98)</f>
        <v>302671.68</v>
      </c>
      <c r="N99" s="44">
        <f>SUM(N32:N98)</f>
        <v>0</v>
      </c>
      <c r="O99" s="44">
        <f>SUM(O32:O98)</f>
        <v>0</v>
      </c>
    </row>
    <row r="100" spans="1:15" x14ac:dyDescent="0.25">
      <c r="A100" s="72" t="s">
        <v>108</v>
      </c>
      <c r="B100" s="73"/>
      <c r="C100" s="73"/>
      <c r="D100" s="73"/>
      <c r="E100" s="76">
        <f>E20+E30+E99</f>
        <v>27179981.609999999</v>
      </c>
      <c r="F100" s="76">
        <f>F20+F30+F99</f>
        <v>9894899.5299999993</v>
      </c>
      <c r="G100" s="74"/>
      <c r="H100" s="73"/>
      <c r="I100" s="73"/>
      <c r="J100" s="73"/>
      <c r="K100" s="73"/>
      <c r="L100" s="75"/>
      <c r="M100" s="76">
        <f>M20+M30+M99</f>
        <v>302671.68</v>
      </c>
      <c r="N100" s="76">
        <f>N20+N30+N99</f>
        <v>0</v>
      </c>
      <c r="O100" s="76">
        <f>O20+O30+O99</f>
        <v>0</v>
      </c>
    </row>
    <row r="101" spans="1:15" x14ac:dyDescent="0.25">
      <c r="A101" s="53" t="s">
        <v>79</v>
      </c>
    </row>
    <row r="102" spans="1:15" ht="43.5" customHeight="1" x14ac:dyDescent="0.25">
      <c r="A102" s="30" t="s">
        <v>132</v>
      </c>
      <c r="B102" s="3" t="s">
        <v>46</v>
      </c>
      <c r="C102" s="10"/>
      <c r="D102" s="10"/>
      <c r="E102" s="31">
        <v>34200</v>
      </c>
      <c r="F102" s="14">
        <f t="shared" ref="F102:F103" si="4">E102</f>
        <v>34200</v>
      </c>
      <c r="G102" s="10"/>
      <c r="H102" s="19">
        <v>2005</v>
      </c>
      <c r="I102" s="10"/>
      <c r="J102" s="3" t="s">
        <v>87</v>
      </c>
      <c r="K102" s="10"/>
      <c r="L102" s="10"/>
    </row>
    <row r="103" spans="1:15" ht="32.6" x14ac:dyDescent="0.25">
      <c r="A103" s="30" t="s">
        <v>133</v>
      </c>
      <c r="B103" s="3" t="s">
        <v>46</v>
      </c>
      <c r="C103" s="10"/>
      <c r="D103" s="10"/>
      <c r="E103" s="32">
        <v>27140</v>
      </c>
      <c r="F103" s="14">
        <f t="shared" si="4"/>
        <v>27140</v>
      </c>
      <c r="G103" s="10"/>
      <c r="H103" s="19">
        <v>2012</v>
      </c>
      <c r="I103" s="10"/>
      <c r="J103" s="10"/>
      <c r="K103" s="10"/>
      <c r="L103" s="10"/>
    </row>
    <row r="104" spans="1:15" x14ac:dyDescent="0.25">
      <c r="A104" s="320" t="s">
        <v>107</v>
      </c>
      <c r="B104" s="320"/>
      <c r="C104" s="54"/>
      <c r="D104" s="54"/>
      <c r="E104" s="67">
        <f>SUM(E102:E103)</f>
        <v>61340</v>
      </c>
      <c r="F104" s="67">
        <f>SUM(F102:F103)</f>
        <v>61340</v>
      </c>
      <c r="G104" s="70"/>
      <c r="H104" s="54"/>
      <c r="I104" s="54"/>
      <c r="J104" s="54"/>
      <c r="K104" s="54"/>
      <c r="L104" s="54"/>
    </row>
    <row r="105" spans="1:15" ht="32.6" x14ac:dyDescent="0.25">
      <c r="A105" s="52" t="s">
        <v>113</v>
      </c>
      <c r="B105" s="3" t="s">
        <v>46</v>
      </c>
      <c r="C105" s="11"/>
      <c r="D105" s="11"/>
      <c r="E105" s="14">
        <v>77800</v>
      </c>
      <c r="F105" s="14">
        <f>E105</f>
        <v>77800</v>
      </c>
      <c r="G105" s="11"/>
      <c r="H105" s="19">
        <v>2007</v>
      </c>
      <c r="I105" s="11"/>
      <c r="J105" s="11"/>
      <c r="K105" s="11"/>
      <c r="L105" s="11"/>
    </row>
    <row r="106" spans="1:15" ht="32.6" x14ac:dyDescent="0.25">
      <c r="A106" s="52" t="s">
        <v>114</v>
      </c>
      <c r="B106" s="3" t="s">
        <v>46</v>
      </c>
      <c r="C106" s="11"/>
      <c r="D106" s="11"/>
      <c r="E106" s="14">
        <v>35000</v>
      </c>
      <c r="F106" s="14">
        <f t="shared" ref="F106:F116" si="5">E106</f>
        <v>35000</v>
      </c>
      <c r="G106" s="11"/>
      <c r="H106" s="19">
        <v>2007</v>
      </c>
      <c r="I106" s="11"/>
      <c r="J106" s="11"/>
      <c r="K106" s="11"/>
      <c r="L106" s="11"/>
    </row>
    <row r="107" spans="1:15" ht="32.6" x14ac:dyDescent="0.25">
      <c r="A107" s="3" t="s">
        <v>115</v>
      </c>
      <c r="B107" s="3" t="s">
        <v>46</v>
      </c>
      <c r="C107" s="12"/>
      <c r="D107" s="12"/>
      <c r="E107" s="14">
        <v>26047</v>
      </c>
      <c r="F107" s="14">
        <f t="shared" si="5"/>
        <v>26047</v>
      </c>
      <c r="G107" s="12"/>
      <c r="H107" s="19">
        <v>2013</v>
      </c>
      <c r="I107" s="12"/>
      <c r="J107" s="12"/>
      <c r="K107" s="12"/>
      <c r="L107" s="12"/>
    </row>
    <row r="108" spans="1:15" ht="32.6" x14ac:dyDescent="0.25">
      <c r="A108" s="3" t="s">
        <v>116</v>
      </c>
      <c r="B108" s="3" t="s">
        <v>46</v>
      </c>
      <c r="C108" s="12"/>
      <c r="D108" s="12"/>
      <c r="E108" s="14">
        <v>26700</v>
      </c>
      <c r="F108" s="14">
        <f t="shared" si="5"/>
        <v>26700</v>
      </c>
      <c r="G108" s="12"/>
      <c r="H108" s="19">
        <v>2014</v>
      </c>
      <c r="I108" s="12"/>
      <c r="J108" s="12"/>
      <c r="K108" s="12"/>
      <c r="L108" s="12"/>
    </row>
    <row r="109" spans="1:15" ht="32.6" x14ac:dyDescent="0.25">
      <c r="A109" s="3" t="s">
        <v>117</v>
      </c>
      <c r="B109" s="3" t="s">
        <v>46</v>
      </c>
      <c r="C109" s="12"/>
      <c r="D109" s="12"/>
      <c r="E109" s="14">
        <v>26699.99</v>
      </c>
      <c r="F109" s="14">
        <f t="shared" si="5"/>
        <v>26699.99</v>
      </c>
      <c r="G109" s="12"/>
      <c r="H109" s="19">
        <v>2014</v>
      </c>
      <c r="I109" s="12"/>
      <c r="J109" s="12"/>
      <c r="K109" s="12"/>
      <c r="L109" s="12"/>
    </row>
    <row r="110" spans="1:15" ht="35.5" customHeight="1" x14ac:dyDescent="0.25">
      <c r="A110" s="3" t="s">
        <v>120</v>
      </c>
      <c r="B110" s="3" t="s">
        <v>46</v>
      </c>
      <c r="C110" s="12"/>
      <c r="D110" s="12"/>
      <c r="E110" s="14">
        <v>10098.99</v>
      </c>
      <c r="F110" s="14">
        <f t="shared" si="5"/>
        <v>10098.99</v>
      </c>
      <c r="G110" s="12"/>
      <c r="H110" s="19">
        <v>2015</v>
      </c>
      <c r="I110" s="12"/>
      <c r="J110" s="55" t="s">
        <v>118</v>
      </c>
      <c r="K110" s="12"/>
      <c r="L110" s="12"/>
    </row>
    <row r="111" spans="1:15" x14ac:dyDescent="0.25">
      <c r="A111" s="320" t="s">
        <v>119</v>
      </c>
      <c r="B111" s="322"/>
      <c r="C111" s="58"/>
      <c r="D111" s="58"/>
      <c r="E111" s="65">
        <f>SUM(E105:E110)</f>
        <v>202345.97999999998</v>
      </c>
      <c r="F111" s="65">
        <f>SUM(F105:F110)</f>
        <v>202345.97999999998</v>
      </c>
      <c r="G111" s="58"/>
      <c r="H111" s="59"/>
      <c r="I111" s="58"/>
      <c r="J111" s="58"/>
      <c r="K111" s="58"/>
      <c r="L111" s="58"/>
    </row>
    <row r="112" spans="1:15" ht="32.6" x14ac:dyDescent="0.25">
      <c r="A112" s="63" t="s">
        <v>121</v>
      </c>
      <c r="B112" s="3" t="s">
        <v>46</v>
      </c>
      <c r="C112" s="60"/>
      <c r="D112" s="60"/>
      <c r="E112" s="64">
        <v>7800</v>
      </c>
      <c r="F112" s="14">
        <f t="shared" si="5"/>
        <v>7800</v>
      </c>
      <c r="G112" s="60"/>
      <c r="H112" s="61">
        <v>2011</v>
      </c>
      <c r="I112" s="60"/>
      <c r="J112" s="60"/>
      <c r="K112" s="60"/>
      <c r="L112" s="60"/>
    </row>
    <row r="113" spans="1:15" ht="32.6" x14ac:dyDescent="0.25">
      <c r="A113" s="63" t="s">
        <v>122</v>
      </c>
      <c r="B113" s="3" t="s">
        <v>46</v>
      </c>
      <c r="C113" s="60"/>
      <c r="D113" s="60"/>
      <c r="E113" s="64">
        <v>5161.0200000000004</v>
      </c>
      <c r="F113" s="14">
        <f t="shared" si="5"/>
        <v>5161.0200000000004</v>
      </c>
      <c r="G113" s="60"/>
      <c r="H113" s="61">
        <v>2014</v>
      </c>
      <c r="I113" s="60"/>
      <c r="J113" s="60"/>
      <c r="K113" s="60"/>
      <c r="L113" s="60"/>
    </row>
    <row r="114" spans="1:15" ht="32.6" x14ac:dyDescent="0.25">
      <c r="A114" s="3" t="s">
        <v>125</v>
      </c>
      <c r="B114" s="3" t="s">
        <v>46</v>
      </c>
      <c r="C114" s="60"/>
      <c r="D114" s="60"/>
      <c r="E114" s="64">
        <v>27140</v>
      </c>
      <c r="F114" s="14">
        <f t="shared" si="5"/>
        <v>27140</v>
      </c>
      <c r="G114" s="60"/>
      <c r="H114" s="61">
        <v>2012</v>
      </c>
      <c r="I114" s="60"/>
      <c r="J114" s="60"/>
      <c r="K114" s="60"/>
      <c r="L114" s="60"/>
    </row>
    <row r="115" spans="1:15" ht="32.6" x14ac:dyDescent="0.25">
      <c r="A115" s="63" t="s">
        <v>126</v>
      </c>
      <c r="B115" s="3" t="s">
        <v>46</v>
      </c>
      <c r="C115" s="60"/>
      <c r="D115" s="60"/>
      <c r="E115" s="64">
        <v>38000</v>
      </c>
      <c r="F115" s="14">
        <f t="shared" si="5"/>
        <v>38000</v>
      </c>
      <c r="G115" s="60"/>
      <c r="H115" s="61">
        <v>2015</v>
      </c>
      <c r="I115" s="60"/>
      <c r="J115" s="55" t="s">
        <v>124</v>
      </c>
      <c r="K115" s="60"/>
      <c r="L115" s="60"/>
    </row>
    <row r="116" spans="1:15" ht="65.900000000000006" x14ac:dyDescent="0.25">
      <c r="A116" s="62" t="s">
        <v>127</v>
      </c>
      <c r="B116" s="3" t="s">
        <v>46</v>
      </c>
      <c r="C116" s="60"/>
      <c r="D116" s="60"/>
      <c r="E116" s="64">
        <v>6924</v>
      </c>
      <c r="F116" s="14">
        <f t="shared" si="5"/>
        <v>6924</v>
      </c>
      <c r="G116" s="60"/>
      <c r="H116" s="61">
        <v>2015</v>
      </c>
      <c r="I116" s="60"/>
      <c r="J116" s="55" t="s">
        <v>128</v>
      </c>
      <c r="K116" s="60"/>
      <c r="L116" s="60"/>
    </row>
    <row r="117" spans="1:15" x14ac:dyDescent="0.25">
      <c r="A117" s="321" t="s">
        <v>123</v>
      </c>
      <c r="B117" s="322"/>
      <c r="C117" s="56"/>
      <c r="D117" s="56"/>
      <c r="E117" s="67">
        <f>SUM(E112:E116)</f>
        <v>85025.02</v>
      </c>
      <c r="F117" s="67">
        <f>SUM(F112:F116)</f>
        <v>85025.02</v>
      </c>
      <c r="G117" s="56"/>
      <c r="H117" s="57"/>
      <c r="I117" s="56"/>
      <c r="J117" s="56"/>
      <c r="K117" s="56"/>
      <c r="L117" s="56"/>
    </row>
    <row r="118" spans="1:15" x14ac:dyDescent="0.25">
      <c r="A118" s="318" t="s">
        <v>134</v>
      </c>
      <c r="B118" s="319"/>
      <c r="C118" s="68"/>
      <c r="D118" s="68"/>
      <c r="E118" s="71">
        <f>E104+E111+E117</f>
        <v>348711</v>
      </c>
      <c r="F118" s="71">
        <f>F104+F111+F117</f>
        <v>348711</v>
      </c>
      <c r="G118" s="56"/>
      <c r="H118" s="69"/>
      <c r="I118" s="68"/>
      <c r="J118" s="68"/>
      <c r="K118" s="68"/>
      <c r="L118" s="68"/>
      <c r="M118" s="71">
        <f>M104+M111+M117</f>
        <v>0</v>
      </c>
      <c r="N118" s="71">
        <f>N104+N111+N117</f>
        <v>0</v>
      </c>
      <c r="O118" s="71">
        <f>O104+O111+O117</f>
        <v>0</v>
      </c>
    </row>
    <row r="119" spans="1:15" x14ac:dyDescent="0.25">
      <c r="A119" s="356" t="s">
        <v>153</v>
      </c>
      <c r="B119" s="356"/>
      <c r="E119" s="79">
        <f>E100+E118</f>
        <v>27528692.609999999</v>
      </c>
      <c r="F119" s="79">
        <f>F100+F118</f>
        <v>10243610.529999999</v>
      </c>
      <c r="M119" s="79">
        <f>M100+M118</f>
        <v>302671.68</v>
      </c>
      <c r="N119" s="79">
        <f>N100+N118</f>
        <v>0</v>
      </c>
      <c r="O119" s="79">
        <f>O100+O118</f>
        <v>0</v>
      </c>
    </row>
    <row r="120" spans="1:15" x14ac:dyDescent="0.25">
      <c r="A120" s="355" t="s">
        <v>154</v>
      </c>
      <c r="B120" s="355"/>
      <c r="C120" s="80"/>
      <c r="D120" s="80"/>
      <c r="E120" s="81">
        <f>E20+E99+E30-E26-E27-E22-E23-E24-E28</f>
        <v>25008249.609999999</v>
      </c>
      <c r="F120" s="81">
        <f>F20+F99+F30-F26-F27-F22-F23-F24-F28</f>
        <v>7723167.5299999993</v>
      </c>
      <c r="G120" s="80"/>
      <c r="H120" s="80"/>
      <c r="I120" s="80"/>
      <c r="J120" s="80"/>
      <c r="K120" s="80"/>
      <c r="L120" s="80"/>
      <c r="M120" s="81">
        <f>M20+M99+M30-M26-M27-M22-M23-M24-M28</f>
        <v>302671.68</v>
      </c>
      <c r="N120" s="81">
        <f>N20+N99+N30-N26-N27-N22-N23-N24-N28</f>
        <v>0</v>
      </c>
      <c r="O120" s="81">
        <f>O20+O99+O30-O26-O27-O22-O23-O24-O28</f>
        <v>0</v>
      </c>
    </row>
    <row r="121" spans="1:15" x14ac:dyDescent="0.25">
      <c r="A121" s="9" t="s">
        <v>111</v>
      </c>
    </row>
    <row r="122" spans="1:15" ht="81.55" x14ac:dyDescent="0.25">
      <c r="A122" s="15" t="s">
        <v>63</v>
      </c>
      <c r="B122" s="3" t="s">
        <v>46</v>
      </c>
      <c r="C122" s="19" t="s">
        <v>67</v>
      </c>
      <c r="D122" s="11"/>
      <c r="E122" s="11"/>
      <c r="F122" s="11"/>
      <c r="G122" s="14">
        <v>325952.78999999998</v>
      </c>
      <c r="H122" s="11"/>
      <c r="I122" s="11"/>
      <c r="J122" s="86" t="s">
        <v>155</v>
      </c>
      <c r="K122" s="11"/>
      <c r="L122" s="11"/>
    </row>
    <row r="123" spans="1:15" ht="36" customHeight="1" x14ac:dyDescent="0.25">
      <c r="A123" s="15" t="s">
        <v>64</v>
      </c>
      <c r="B123" s="3" t="s">
        <v>46</v>
      </c>
      <c r="C123" s="19" t="s">
        <v>68</v>
      </c>
      <c r="D123" s="11"/>
      <c r="E123" s="11"/>
      <c r="F123" s="11"/>
      <c r="G123" s="14">
        <v>694800</v>
      </c>
      <c r="H123" s="11"/>
      <c r="I123" s="11"/>
      <c r="J123" s="11"/>
      <c r="K123" s="11"/>
      <c r="L123" s="11"/>
    </row>
    <row r="124" spans="1:15" ht="37.549999999999997" customHeight="1" x14ac:dyDescent="0.25">
      <c r="A124" s="15" t="s">
        <v>65</v>
      </c>
      <c r="B124" s="3" t="s">
        <v>46</v>
      </c>
      <c r="C124" s="19" t="s">
        <v>69</v>
      </c>
      <c r="D124" s="11"/>
      <c r="E124" s="11"/>
      <c r="F124" s="11"/>
      <c r="G124" s="14">
        <v>25266123.620000001</v>
      </c>
      <c r="H124" s="19">
        <v>2016</v>
      </c>
      <c r="I124" s="11"/>
      <c r="J124" s="11"/>
      <c r="K124" s="11"/>
      <c r="L124" s="11"/>
    </row>
    <row r="125" spans="1:15" ht="34.5" customHeight="1" x14ac:dyDescent="0.25">
      <c r="A125" s="15" t="s">
        <v>66</v>
      </c>
      <c r="B125" s="3" t="s">
        <v>46</v>
      </c>
      <c r="C125" s="19" t="s">
        <v>70</v>
      </c>
      <c r="D125" s="11"/>
      <c r="E125" s="11"/>
      <c r="F125" s="11"/>
      <c r="G125" s="14">
        <v>16160231.800000001</v>
      </c>
      <c r="H125" s="19">
        <v>2016</v>
      </c>
      <c r="I125" s="11"/>
      <c r="J125" s="11"/>
      <c r="K125" s="11"/>
      <c r="L125" s="11"/>
    </row>
    <row r="126" spans="1:15" x14ac:dyDescent="0.25">
      <c r="A126" s="328" t="s">
        <v>110</v>
      </c>
      <c r="B126" s="329"/>
      <c r="C126" s="82"/>
      <c r="D126" s="82"/>
      <c r="E126" s="83"/>
      <c r="F126" s="83"/>
      <c r="G126" s="85">
        <f>SUM(G122:G125)</f>
        <v>42447108.210000001</v>
      </c>
      <c r="H126" s="84"/>
      <c r="I126" s="84"/>
      <c r="J126" s="84"/>
      <c r="K126" s="84"/>
      <c r="L126" s="84"/>
      <c r="M126" s="85">
        <f>SUM(M122:M125)</f>
        <v>0</v>
      </c>
      <c r="N126" s="85">
        <f>SUM(N122:N125)</f>
        <v>0</v>
      </c>
      <c r="O126" s="85">
        <f>SUM(O122:O125)</f>
        <v>0</v>
      </c>
    </row>
    <row r="128" spans="1:15" ht="14.95" customHeight="1" x14ac:dyDescent="0.25">
      <c r="A128" s="317" t="s">
        <v>156</v>
      </c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</row>
    <row r="129" spans="1:12" x14ac:dyDescent="0.25">
      <c r="A129" s="87"/>
      <c r="B129" s="90"/>
      <c r="C129" s="90"/>
      <c r="D129" s="90"/>
      <c r="E129" s="90"/>
      <c r="F129" s="90"/>
      <c r="G129" s="90"/>
    </row>
    <row r="130" spans="1:12" ht="44.15" x14ac:dyDescent="0.25">
      <c r="A130" s="91" t="s">
        <v>157</v>
      </c>
      <c r="B130" s="3" t="s">
        <v>46</v>
      </c>
      <c r="C130" s="10"/>
      <c r="D130" s="10"/>
      <c r="E130" s="88">
        <v>1790</v>
      </c>
      <c r="F130" s="14">
        <f t="shared" ref="F130:F132" si="6">E130</f>
        <v>1790</v>
      </c>
      <c r="G130" s="12"/>
      <c r="H130" s="12">
        <v>2015</v>
      </c>
      <c r="I130" s="10"/>
      <c r="J130" s="10"/>
      <c r="K130" s="10"/>
      <c r="L130" s="10"/>
    </row>
    <row r="131" spans="1:12" ht="33.799999999999997" customHeight="1" x14ac:dyDescent="0.25">
      <c r="A131" s="92" t="s">
        <v>158</v>
      </c>
      <c r="B131" s="3" t="s">
        <v>46</v>
      </c>
      <c r="C131" s="10"/>
      <c r="D131" s="10"/>
      <c r="E131" s="88">
        <v>999</v>
      </c>
      <c r="F131" s="14">
        <f t="shared" si="6"/>
        <v>999</v>
      </c>
      <c r="G131" s="12"/>
      <c r="H131" s="12">
        <v>2017</v>
      </c>
      <c r="I131" s="10"/>
      <c r="J131" s="10"/>
      <c r="K131" s="10"/>
      <c r="L131" s="10"/>
    </row>
    <row r="132" spans="1:12" ht="33.799999999999997" customHeight="1" x14ac:dyDescent="0.25">
      <c r="A132" s="92" t="s">
        <v>159</v>
      </c>
      <c r="B132" s="3" t="s">
        <v>46</v>
      </c>
      <c r="C132" s="10"/>
      <c r="D132" s="10"/>
      <c r="E132" s="88">
        <v>999</v>
      </c>
      <c r="F132" s="14">
        <f t="shared" si="6"/>
        <v>999</v>
      </c>
      <c r="G132" s="12"/>
      <c r="H132" s="12">
        <v>2017</v>
      </c>
      <c r="I132" s="10"/>
      <c r="J132" s="10"/>
      <c r="K132" s="10"/>
      <c r="L132" s="10"/>
    </row>
    <row r="139" spans="1:12" ht="15.65" x14ac:dyDescent="0.25">
      <c r="A139" s="66" t="s">
        <v>129</v>
      </c>
    </row>
    <row r="140" spans="1:12" ht="15.65" x14ac:dyDescent="0.25">
      <c r="A140" s="66" t="s">
        <v>130</v>
      </c>
    </row>
    <row r="141" spans="1:12" ht="15.65" x14ac:dyDescent="0.25">
      <c r="A141" s="66"/>
    </row>
    <row r="142" spans="1:12" ht="15.65" x14ac:dyDescent="0.25">
      <c r="A142" s="66" t="s">
        <v>131</v>
      </c>
    </row>
  </sheetData>
  <mergeCells count="56">
    <mergeCell ref="A2:L2"/>
    <mergeCell ref="M2:O2"/>
    <mergeCell ref="A5:L5"/>
    <mergeCell ref="A6:L6"/>
    <mergeCell ref="A9:A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4:A16"/>
    <mergeCell ref="D14:D16"/>
    <mergeCell ref="E14:E16"/>
    <mergeCell ref="F14:F16"/>
    <mergeCell ref="G14:G16"/>
    <mergeCell ref="H14:H16"/>
    <mergeCell ref="A21:L21"/>
    <mergeCell ref="I14:I16"/>
    <mergeCell ref="J14:J16"/>
    <mergeCell ref="K14:K16"/>
    <mergeCell ref="L14:L16"/>
    <mergeCell ref="A17:A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B20"/>
    <mergeCell ref="A119:B119"/>
    <mergeCell ref="A120:B120"/>
    <mergeCell ref="A126:B126"/>
    <mergeCell ref="A128:L128"/>
    <mergeCell ref="A30:B30"/>
    <mergeCell ref="A99:B99"/>
    <mergeCell ref="A104:B104"/>
    <mergeCell ref="A111:B111"/>
    <mergeCell ref="A117:B117"/>
    <mergeCell ref="A118:B118"/>
  </mergeCells>
  <pageMargins left="0.18" right="0.22" top="0.18" bottom="0.33" header="0.11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2"/>
  <sheetViews>
    <sheetView workbookViewId="0">
      <pane ySplit="7" topLeftCell="A98" activePane="bottomLeft" state="frozen"/>
      <selection pane="bottomLeft" activeCell="C67" sqref="C67:J67"/>
    </sheetView>
  </sheetViews>
  <sheetFormatPr defaultColWidth="9.125" defaultRowHeight="14.3" x14ac:dyDescent="0.25"/>
  <cols>
    <col min="1" max="1" width="19.625" style="2" customWidth="1"/>
    <col min="2" max="2" width="26.25" style="2" customWidth="1"/>
    <col min="3" max="3" width="13.75" style="2" customWidth="1"/>
    <col min="4" max="4" width="10.375" style="2" customWidth="1"/>
    <col min="5" max="5" width="12" style="2" customWidth="1"/>
    <col min="6" max="6" width="11" style="2" customWidth="1"/>
    <col min="7" max="7" width="11.375" style="2" customWidth="1"/>
    <col min="8" max="8" width="5.375" style="2" customWidth="1"/>
    <col min="9" max="9" width="6.25" style="2" customWidth="1"/>
    <col min="10" max="10" width="10.25" style="2" customWidth="1"/>
    <col min="11" max="11" width="6.875" style="2" customWidth="1"/>
    <col min="12" max="12" width="7.375" style="2" customWidth="1"/>
    <col min="13" max="13" width="9.75" style="2" customWidth="1"/>
    <col min="14" max="14" width="10" style="2" customWidth="1"/>
    <col min="15" max="15" width="8.625" style="2" customWidth="1"/>
    <col min="16" max="16384" width="9.125" style="2"/>
  </cols>
  <sheetData>
    <row r="2" spans="1:15" ht="25.5" customHeight="1" x14ac:dyDescent="0.25">
      <c r="A2" s="344" t="s">
        <v>181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353">
        <v>42853</v>
      </c>
      <c r="N2" s="354"/>
      <c r="O2" s="354"/>
    </row>
    <row r="3" spans="1:15" ht="124.5" customHeight="1" x14ac:dyDescent="0.25">
      <c r="A3" s="1" t="s">
        <v>11</v>
      </c>
      <c r="B3" s="1" t="s">
        <v>10</v>
      </c>
      <c r="C3" s="1" t="s">
        <v>9</v>
      </c>
      <c r="D3" s="1" t="s">
        <v>8</v>
      </c>
      <c r="E3" s="1" t="s">
        <v>7</v>
      </c>
      <c r="F3" s="1" t="s">
        <v>6</v>
      </c>
      <c r="G3" s="1" t="s">
        <v>112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  <c r="M3" s="102" t="s">
        <v>182</v>
      </c>
      <c r="N3" s="103" t="s">
        <v>183</v>
      </c>
      <c r="O3" s="103" t="s">
        <v>191</v>
      </c>
    </row>
    <row r="4" spans="1:15" ht="9.69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5" ht="13.75" customHeight="1" x14ac:dyDescent="0.25">
      <c r="A5" s="323" t="s">
        <v>106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5"/>
    </row>
    <row r="6" spans="1:15" ht="14.95" customHeight="1" x14ac:dyDescent="0.25">
      <c r="A6" s="347" t="s">
        <v>13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</row>
    <row r="7" spans="1:15" ht="36.700000000000003" customHeight="1" x14ac:dyDescent="0.25">
      <c r="A7" s="5" t="s">
        <v>12</v>
      </c>
      <c r="B7" s="6" t="s">
        <v>20</v>
      </c>
      <c r="C7" s="19" t="s">
        <v>100</v>
      </c>
      <c r="D7" s="41" t="s">
        <v>83</v>
      </c>
      <c r="E7" s="21">
        <v>58706</v>
      </c>
      <c r="F7" s="21">
        <v>21721</v>
      </c>
      <c r="G7" s="3"/>
      <c r="H7" s="24">
        <v>1976</v>
      </c>
      <c r="I7" s="3"/>
      <c r="J7" s="3"/>
      <c r="K7" s="3"/>
      <c r="L7" s="3"/>
    </row>
    <row r="8" spans="1:15" ht="35.5" customHeight="1" x14ac:dyDescent="0.25">
      <c r="A8" s="5" t="s">
        <v>14</v>
      </c>
      <c r="B8" s="7" t="s">
        <v>18</v>
      </c>
      <c r="C8" s="19" t="s">
        <v>101</v>
      </c>
      <c r="D8" s="41" t="s">
        <v>83</v>
      </c>
      <c r="E8" s="21">
        <v>92024</v>
      </c>
      <c r="F8" s="21">
        <v>34049</v>
      </c>
      <c r="G8" s="3"/>
      <c r="H8" s="24">
        <v>1978</v>
      </c>
      <c r="I8" s="3"/>
      <c r="J8" s="3"/>
      <c r="K8" s="3"/>
      <c r="L8" s="3"/>
    </row>
    <row r="9" spans="1:15" ht="36" customHeight="1" x14ac:dyDescent="0.25">
      <c r="A9" s="332" t="s">
        <v>15</v>
      </c>
      <c r="B9" s="39" t="s">
        <v>19</v>
      </c>
      <c r="C9" s="19" t="s">
        <v>92</v>
      </c>
      <c r="D9" s="338" t="s">
        <v>83</v>
      </c>
      <c r="E9" s="350">
        <v>419907</v>
      </c>
      <c r="F9" s="350">
        <v>155365</v>
      </c>
      <c r="G9" s="332"/>
      <c r="H9" s="335">
        <v>1979</v>
      </c>
      <c r="I9" s="332"/>
      <c r="J9" s="332"/>
      <c r="K9" s="332"/>
      <c r="L9" s="332"/>
    </row>
    <row r="10" spans="1:15" ht="37.549999999999997" customHeight="1" x14ac:dyDescent="0.25">
      <c r="A10" s="334"/>
      <c r="B10" s="39" t="s">
        <v>21</v>
      </c>
      <c r="C10" s="19" t="s">
        <v>93</v>
      </c>
      <c r="D10" s="339"/>
      <c r="E10" s="351"/>
      <c r="F10" s="351"/>
      <c r="G10" s="334"/>
      <c r="H10" s="337"/>
      <c r="I10" s="334"/>
      <c r="J10" s="334"/>
      <c r="K10" s="334"/>
      <c r="L10" s="334"/>
    </row>
    <row r="11" spans="1:15" ht="36" customHeight="1" x14ac:dyDescent="0.25">
      <c r="A11" s="333"/>
      <c r="B11" s="39" t="s">
        <v>22</v>
      </c>
      <c r="C11" s="19" t="s">
        <v>94</v>
      </c>
      <c r="D11" s="340"/>
      <c r="E11" s="352"/>
      <c r="F11" s="352"/>
      <c r="G11" s="333"/>
      <c r="H11" s="336"/>
      <c r="I11" s="333"/>
      <c r="J11" s="333"/>
      <c r="K11" s="333"/>
      <c r="L11" s="333"/>
    </row>
    <row r="12" spans="1:15" ht="36" customHeight="1" x14ac:dyDescent="0.25">
      <c r="A12" s="332" t="s">
        <v>16</v>
      </c>
      <c r="B12" s="7" t="s">
        <v>23</v>
      </c>
      <c r="C12" s="19" t="s">
        <v>95</v>
      </c>
      <c r="D12" s="341" t="s">
        <v>83</v>
      </c>
      <c r="E12" s="350">
        <v>164224</v>
      </c>
      <c r="F12" s="350">
        <v>60762</v>
      </c>
      <c r="G12" s="332"/>
      <c r="H12" s="335">
        <v>1977</v>
      </c>
      <c r="I12" s="332"/>
      <c r="J12" s="332"/>
      <c r="K12" s="332"/>
      <c r="L12" s="332"/>
    </row>
    <row r="13" spans="1:15" ht="36" customHeight="1" x14ac:dyDescent="0.25">
      <c r="A13" s="333"/>
      <c r="B13" s="7" t="s">
        <v>24</v>
      </c>
      <c r="C13" s="19" t="s">
        <v>96</v>
      </c>
      <c r="D13" s="342"/>
      <c r="E13" s="352"/>
      <c r="F13" s="352"/>
      <c r="G13" s="333"/>
      <c r="H13" s="336"/>
      <c r="I13" s="333"/>
      <c r="J13" s="333"/>
      <c r="K13" s="333"/>
      <c r="L13" s="333"/>
    </row>
    <row r="14" spans="1:15" ht="36.700000000000003" customHeight="1" x14ac:dyDescent="0.25">
      <c r="A14" s="332" t="s">
        <v>17</v>
      </c>
      <c r="B14" s="7" t="s">
        <v>25</v>
      </c>
      <c r="C14" s="19" t="s">
        <v>97</v>
      </c>
      <c r="D14" s="341" t="s">
        <v>83</v>
      </c>
      <c r="E14" s="350">
        <v>1533382</v>
      </c>
      <c r="F14" s="350">
        <v>567351</v>
      </c>
      <c r="G14" s="332"/>
      <c r="H14" s="335">
        <v>1989</v>
      </c>
      <c r="I14" s="332"/>
      <c r="J14" s="332"/>
      <c r="K14" s="332"/>
      <c r="L14" s="332"/>
    </row>
    <row r="15" spans="1:15" ht="36" customHeight="1" x14ac:dyDescent="0.25">
      <c r="A15" s="334"/>
      <c r="B15" s="7" t="s">
        <v>26</v>
      </c>
      <c r="C15" s="19" t="s">
        <v>98</v>
      </c>
      <c r="D15" s="343"/>
      <c r="E15" s="351"/>
      <c r="F15" s="351"/>
      <c r="G15" s="334"/>
      <c r="H15" s="337"/>
      <c r="I15" s="334"/>
      <c r="J15" s="334"/>
      <c r="K15" s="334"/>
      <c r="L15" s="334"/>
    </row>
    <row r="16" spans="1:15" ht="35.5" customHeight="1" x14ac:dyDescent="0.25">
      <c r="A16" s="333"/>
      <c r="B16" s="7" t="s">
        <v>27</v>
      </c>
      <c r="C16" s="19" t="s">
        <v>99</v>
      </c>
      <c r="D16" s="342"/>
      <c r="E16" s="352"/>
      <c r="F16" s="352"/>
      <c r="G16" s="333"/>
      <c r="H16" s="336"/>
      <c r="I16" s="333"/>
      <c r="J16" s="333"/>
      <c r="K16" s="333"/>
      <c r="L16" s="333"/>
    </row>
    <row r="17" spans="1:12" ht="46.55" customHeight="1" x14ac:dyDescent="0.25">
      <c r="A17" s="337" t="s">
        <v>80</v>
      </c>
      <c r="B17" s="40" t="s">
        <v>103</v>
      </c>
      <c r="C17" s="19" t="s">
        <v>102</v>
      </c>
      <c r="D17" s="38"/>
      <c r="E17" s="77"/>
      <c r="F17" s="77"/>
      <c r="G17" s="36"/>
      <c r="H17" s="37"/>
      <c r="I17" s="36"/>
      <c r="J17" s="36"/>
      <c r="K17" s="36"/>
      <c r="L17" s="36"/>
    </row>
    <row r="18" spans="1:12" ht="45.7" customHeight="1" x14ac:dyDescent="0.25">
      <c r="A18" s="337"/>
      <c r="B18" s="3" t="s">
        <v>81</v>
      </c>
      <c r="C18" s="19" t="s">
        <v>104</v>
      </c>
      <c r="D18" s="332" t="s">
        <v>84</v>
      </c>
      <c r="E18" s="350">
        <v>111454</v>
      </c>
      <c r="F18" s="350">
        <v>62702</v>
      </c>
      <c r="G18" s="332"/>
      <c r="H18" s="332"/>
      <c r="I18" s="332"/>
      <c r="J18" s="332"/>
      <c r="K18" s="332"/>
      <c r="L18" s="332"/>
    </row>
    <row r="19" spans="1:12" ht="45" customHeight="1" x14ac:dyDescent="0.25">
      <c r="A19" s="336"/>
      <c r="B19" s="3" t="s">
        <v>82</v>
      </c>
      <c r="C19" s="19" t="s">
        <v>105</v>
      </c>
      <c r="D19" s="333"/>
      <c r="E19" s="352"/>
      <c r="F19" s="352"/>
      <c r="G19" s="333"/>
      <c r="H19" s="333"/>
      <c r="I19" s="333"/>
      <c r="J19" s="333"/>
      <c r="K19" s="333"/>
      <c r="L19" s="333"/>
    </row>
    <row r="20" spans="1:12" ht="17.5" customHeight="1" x14ac:dyDescent="0.25">
      <c r="A20" s="326" t="s">
        <v>91</v>
      </c>
      <c r="B20" s="327"/>
      <c r="C20" s="45"/>
      <c r="D20" s="45"/>
      <c r="E20" s="46">
        <f>SUM(E7:E19)</f>
        <v>2379697</v>
      </c>
      <c r="F20" s="46">
        <f>SUM(F7:F19)</f>
        <v>901950</v>
      </c>
      <c r="G20" s="45"/>
      <c r="H20" s="45"/>
      <c r="I20" s="45"/>
      <c r="J20" s="45"/>
      <c r="K20" s="45"/>
      <c r="L20" s="45"/>
    </row>
    <row r="21" spans="1:12" x14ac:dyDescent="0.25">
      <c r="A21" s="347" t="s">
        <v>0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9"/>
    </row>
    <row r="22" spans="1:12" ht="68.95" customHeight="1" x14ac:dyDescent="0.25">
      <c r="A22" s="22" t="s">
        <v>72</v>
      </c>
      <c r="B22" s="3" t="s">
        <v>46</v>
      </c>
      <c r="C22" s="10"/>
      <c r="D22" s="3" t="s">
        <v>90</v>
      </c>
      <c r="E22" s="14">
        <v>155481</v>
      </c>
      <c r="F22" s="14">
        <f t="shared" ref="F22:F29" si="0">E22</f>
        <v>155481</v>
      </c>
      <c r="G22" s="10"/>
      <c r="H22" s="25">
        <v>1972</v>
      </c>
      <c r="I22" s="10"/>
      <c r="J22" s="10"/>
      <c r="K22" s="10"/>
      <c r="L22" s="10"/>
    </row>
    <row r="23" spans="1:12" ht="33.799999999999997" customHeight="1" x14ac:dyDescent="0.25">
      <c r="A23" s="22" t="s">
        <v>73</v>
      </c>
      <c r="B23" s="3" t="s">
        <v>46</v>
      </c>
      <c r="C23" s="10"/>
      <c r="D23" s="3" t="s">
        <v>85</v>
      </c>
      <c r="E23" s="14">
        <v>171235</v>
      </c>
      <c r="F23" s="14">
        <f t="shared" si="0"/>
        <v>171235</v>
      </c>
      <c r="G23" s="10"/>
      <c r="H23" s="25">
        <v>1986</v>
      </c>
      <c r="I23" s="10"/>
      <c r="J23" s="10"/>
      <c r="K23" s="10"/>
      <c r="L23" s="10"/>
    </row>
    <row r="24" spans="1:12" ht="34.5" customHeight="1" x14ac:dyDescent="0.25">
      <c r="A24" s="17" t="s">
        <v>74</v>
      </c>
      <c r="B24" s="3" t="s">
        <v>46</v>
      </c>
      <c r="C24" s="10"/>
      <c r="D24" s="3" t="s">
        <v>85</v>
      </c>
      <c r="E24" s="14">
        <v>171235</v>
      </c>
      <c r="F24" s="14">
        <f t="shared" si="0"/>
        <v>171235</v>
      </c>
      <c r="G24" s="10"/>
      <c r="H24" s="25">
        <v>1986</v>
      </c>
      <c r="I24" s="10"/>
      <c r="J24" s="10"/>
      <c r="K24" s="10"/>
      <c r="L24" s="10"/>
    </row>
    <row r="25" spans="1:12" ht="34.5" customHeight="1" x14ac:dyDescent="0.25">
      <c r="A25" s="18" t="s">
        <v>75</v>
      </c>
      <c r="B25" s="3" t="s">
        <v>46</v>
      </c>
      <c r="C25" s="10"/>
      <c r="D25" s="42"/>
      <c r="E25" s="14">
        <v>0</v>
      </c>
      <c r="F25" s="14">
        <f t="shared" si="0"/>
        <v>0</v>
      </c>
      <c r="G25" s="10"/>
      <c r="H25" s="25"/>
      <c r="I25" s="10"/>
      <c r="J25" s="10"/>
      <c r="K25" s="10"/>
      <c r="L25" s="10"/>
    </row>
    <row r="26" spans="1:12" ht="34.5" customHeight="1" x14ac:dyDescent="0.25">
      <c r="A26" s="17" t="s">
        <v>76</v>
      </c>
      <c r="B26" s="3" t="s">
        <v>46</v>
      </c>
      <c r="C26" s="10"/>
      <c r="D26" s="3" t="s">
        <v>85</v>
      </c>
      <c r="E26" s="14">
        <v>716163</v>
      </c>
      <c r="F26" s="14">
        <f t="shared" si="0"/>
        <v>716163</v>
      </c>
      <c r="G26" s="10"/>
      <c r="H26" s="25">
        <v>1984</v>
      </c>
      <c r="I26" s="10"/>
      <c r="J26" s="10"/>
      <c r="K26" s="10"/>
      <c r="L26" s="10"/>
    </row>
    <row r="27" spans="1:12" ht="35.5" customHeight="1" x14ac:dyDescent="0.25">
      <c r="A27" s="17" t="s">
        <v>77</v>
      </c>
      <c r="B27" s="3" t="s">
        <v>58</v>
      </c>
      <c r="C27" s="10"/>
      <c r="D27" s="3" t="s">
        <v>85</v>
      </c>
      <c r="E27" s="14">
        <v>238000</v>
      </c>
      <c r="F27" s="14">
        <f t="shared" si="0"/>
        <v>238000</v>
      </c>
      <c r="G27" s="10"/>
      <c r="H27" s="25">
        <v>1962</v>
      </c>
      <c r="I27" s="10"/>
      <c r="J27" s="27" t="s">
        <v>87</v>
      </c>
      <c r="K27" s="10"/>
      <c r="L27" s="10"/>
    </row>
    <row r="28" spans="1:12" ht="36" customHeight="1" x14ac:dyDescent="0.25">
      <c r="A28" s="17" t="s">
        <v>78</v>
      </c>
      <c r="B28" s="3" t="s">
        <v>60</v>
      </c>
      <c r="C28" s="10"/>
      <c r="D28" s="3" t="s">
        <v>85</v>
      </c>
      <c r="E28" s="14">
        <v>719618</v>
      </c>
      <c r="F28" s="14">
        <f t="shared" si="0"/>
        <v>719618</v>
      </c>
      <c r="G28" s="10"/>
      <c r="H28" s="25">
        <v>1972</v>
      </c>
      <c r="I28" s="10"/>
      <c r="J28" s="27" t="s">
        <v>87</v>
      </c>
      <c r="K28" s="10"/>
      <c r="L28" s="10"/>
    </row>
    <row r="29" spans="1:12" ht="32.6" x14ac:dyDescent="0.25">
      <c r="A29" s="23" t="s">
        <v>71</v>
      </c>
      <c r="B29" s="3" t="s">
        <v>49</v>
      </c>
      <c r="C29" s="10"/>
      <c r="D29" s="3" t="s">
        <v>85</v>
      </c>
      <c r="E29" s="14">
        <v>683655</v>
      </c>
      <c r="F29" s="14">
        <f t="shared" si="0"/>
        <v>683655</v>
      </c>
      <c r="G29" s="10"/>
      <c r="H29" s="19">
        <v>1940</v>
      </c>
      <c r="I29" s="10"/>
      <c r="J29" s="10"/>
      <c r="K29" s="10"/>
      <c r="L29" s="10"/>
    </row>
    <row r="30" spans="1:12" ht="18" customHeight="1" x14ac:dyDescent="0.25">
      <c r="A30" s="326" t="s">
        <v>86</v>
      </c>
      <c r="B30" s="327"/>
      <c r="C30" s="47"/>
      <c r="D30" s="47"/>
      <c r="E30" s="48">
        <f>SUM(E22:E29)</f>
        <v>2855387</v>
      </c>
      <c r="F30" s="48">
        <f>SUM(F22:F29)</f>
        <v>2855387</v>
      </c>
      <c r="G30" s="43"/>
      <c r="H30" s="43"/>
      <c r="I30" s="43"/>
      <c r="J30" s="43"/>
      <c r="K30" s="43"/>
      <c r="L30" s="43"/>
    </row>
    <row r="31" spans="1:12" x14ac:dyDescent="0.25">
      <c r="A31" s="8" t="s">
        <v>28</v>
      </c>
    </row>
    <row r="32" spans="1:12" ht="39.25" customHeight="1" x14ac:dyDescent="0.25">
      <c r="A32" s="16" t="s">
        <v>32</v>
      </c>
      <c r="B32" s="3" t="s">
        <v>46</v>
      </c>
      <c r="C32" s="10"/>
      <c r="D32" s="10"/>
      <c r="E32" s="14">
        <v>60150</v>
      </c>
      <c r="F32" s="14">
        <f t="shared" ref="F32:F33" si="1">E32</f>
        <v>60150</v>
      </c>
      <c r="G32" s="10"/>
      <c r="H32" s="19">
        <v>2009</v>
      </c>
      <c r="I32" s="10"/>
      <c r="J32" s="10"/>
      <c r="K32" s="10"/>
      <c r="L32" s="10"/>
    </row>
    <row r="33" spans="1:15" ht="37.549999999999997" customHeight="1" x14ac:dyDescent="0.25">
      <c r="A33" s="16" t="s">
        <v>33</v>
      </c>
      <c r="B33" s="3" t="s">
        <v>46</v>
      </c>
      <c r="C33" s="10"/>
      <c r="D33" s="10"/>
      <c r="E33" s="14">
        <v>20050</v>
      </c>
      <c r="F33" s="14">
        <f t="shared" si="1"/>
        <v>20050</v>
      </c>
      <c r="G33" s="10"/>
      <c r="H33" s="19">
        <v>2009</v>
      </c>
      <c r="I33" s="10"/>
      <c r="J33" s="10"/>
      <c r="K33" s="10"/>
      <c r="L33" s="10"/>
    </row>
    <row r="34" spans="1:15" ht="36" customHeight="1" x14ac:dyDescent="0.25">
      <c r="A34" s="16" t="s">
        <v>34</v>
      </c>
      <c r="B34" s="3" t="s">
        <v>46</v>
      </c>
      <c r="C34" s="10"/>
      <c r="D34" s="10"/>
      <c r="E34" s="14">
        <v>32175</v>
      </c>
      <c r="F34" s="14">
        <f>E34</f>
        <v>32175</v>
      </c>
      <c r="G34" s="10"/>
      <c r="H34" s="25">
        <v>1967</v>
      </c>
      <c r="I34" s="10"/>
      <c r="J34" s="10"/>
      <c r="K34" s="10"/>
      <c r="L34" s="10"/>
    </row>
    <row r="35" spans="1:15" ht="36" customHeight="1" x14ac:dyDescent="0.25">
      <c r="A35" s="16" t="s">
        <v>35</v>
      </c>
      <c r="B35" s="3" t="s">
        <v>46</v>
      </c>
      <c r="C35" s="10"/>
      <c r="D35" s="10"/>
      <c r="E35" s="14">
        <v>10725</v>
      </c>
      <c r="F35" s="14">
        <f t="shared" ref="F35:F44" si="2">E35</f>
        <v>10725</v>
      </c>
      <c r="G35" s="10"/>
      <c r="H35" s="25">
        <v>1967</v>
      </c>
      <c r="I35" s="10"/>
      <c r="J35" s="10"/>
      <c r="K35" s="10"/>
      <c r="L35" s="10"/>
    </row>
    <row r="36" spans="1:15" ht="34.5" customHeight="1" x14ac:dyDescent="0.25">
      <c r="A36" s="16" t="s">
        <v>36</v>
      </c>
      <c r="B36" s="3" t="s">
        <v>46</v>
      </c>
      <c r="C36" s="10"/>
      <c r="D36" s="10"/>
      <c r="E36" s="14">
        <v>32175</v>
      </c>
      <c r="F36" s="14">
        <f t="shared" si="2"/>
        <v>32175</v>
      </c>
      <c r="G36" s="10"/>
      <c r="H36" s="25">
        <v>1967</v>
      </c>
      <c r="I36" s="10"/>
      <c r="J36" s="10"/>
      <c r="K36" s="10"/>
      <c r="L36" s="10"/>
    </row>
    <row r="37" spans="1:15" ht="34.5" customHeight="1" x14ac:dyDescent="0.25">
      <c r="A37" s="16" t="s">
        <v>37</v>
      </c>
      <c r="B37" s="3" t="s">
        <v>46</v>
      </c>
      <c r="C37" s="10"/>
      <c r="D37" s="10"/>
      <c r="E37" s="14">
        <v>10725</v>
      </c>
      <c r="F37" s="14">
        <f t="shared" si="2"/>
        <v>10725</v>
      </c>
      <c r="G37" s="10"/>
      <c r="H37" s="25">
        <v>1967</v>
      </c>
      <c r="I37" s="10"/>
      <c r="J37" s="10"/>
      <c r="K37" s="10"/>
      <c r="L37" s="10"/>
    </row>
    <row r="38" spans="1:15" ht="35.5" customHeight="1" x14ac:dyDescent="0.25">
      <c r="A38" s="16" t="s">
        <v>38</v>
      </c>
      <c r="B38" s="3" t="s">
        <v>46</v>
      </c>
      <c r="C38" s="10"/>
      <c r="D38" s="10"/>
      <c r="E38" s="14">
        <v>57356.62</v>
      </c>
      <c r="F38" s="14">
        <f t="shared" si="2"/>
        <v>57356.62</v>
      </c>
      <c r="G38" s="10"/>
      <c r="H38" s="19">
        <v>1980</v>
      </c>
      <c r="I38" s="10"/>
      <c r="J38" s="10"/>
      <c r="K38" s="10"/>
      <c r="L38" s="10"/>
    </row>
    <row r="39" spans="1:15" ht="33.799999999999997" customHeight="1" x14ac:dyDescent="0.25">
      <c r="A39" s="16" t="s">
        <v>39</v>
      </c>
      <c r="B39" s="3" t="s">
        <v>46</v>
      </c>
      <c r="C39" s="19"/>
      <c r="D39" s="10"/>
      <c r="E39" s="14">
        <v>19118.88</v>
      </c>
      <c r="F39" s="14">
        <f t="shared" si="2"/>
        <v>19118.88</v>
      </c>
      <c r="G39" s="10"/>
      <c r="H39" s="19">
        <v>1980</v>
      </c>
      <c r="I39" s="10"/>
      <c r="J39" s="10"/>
      <c r="K39" s="10"/>
      <c r="L39" s="10"/>
    </row>
    <row r="40" spans="1:15" ht="28.55" customHeight="1" x14ac:dyDescent="0.25">
      <c r="A40" s="16" t="s">
        <v>135</v>
      </c>
      <c r="B40" s="3"/>
      <c r="C40" s="19" t="s">
        <v>200</v>
      </c>
      <c r="D40" s="10"/>
      <c r="E40" s="14">
        <v>57358.12</v>
      </c>
      <c r="F40" s="14">
        <f t="shared" si="2"/>
        <v>57358.12</v>
      </c>
      <c r="G40" s="10"/>
      <c r="H40" s="19">
        <v>1980</v>
      </c>
      <c r="I40" s="10"/>
      <c r="J40" s="10"/>
      <c r="K40" s="10"/>
      <c r="L40" s="10"/>
      <c r="N40" s="114">
        <v>57358.12</v>
      </c>
      <c r="O40" s="114">
        <v>0</v>
      </c>
    </row>
    <row r="41" spans="1:15" ht="27.7" customHeight="1" x14ac:dyDescent="0.25">
      <c r="A41" s="16" t="s">
        <v>136</v>
      </c>
      <c r="B41" s="3"/>
      <c r="C41" s="19" t="s">
        <v>201</v>
      </c>
      <c r="D41" s="10"/>
      <c r="E41" s="14">
        <v>19119.38</v>
      </c>
      <c r="F41" s="14">
        <f t="shared" si="2"/>
        <v>19119.38</v>
      </c>
      <c r="G41" s="10"/>
      <c r="H41" s="19">
        <v>1980</v>
      </c>
      <c r="I41" s="10"/>
      <c r="J41" s="10"/>
      <c r="K41" s="10"/>
      <c r="L41" s="10"/>
      <c r="N41" s="114">
        <v>19119.38</v>
      </c>
      <c r="O41" s="114">
        <v>0</v>
      </c>
    </row>
    <row r="42" spans="1:15" ht="32.950000000000003" customHeight="1" x14ac:dyDescent="0.25">
      <c r="A42" s="17" t="s">
        <v>40</v>
      </c>
      <c r="B42" s="3" t="s">
        <v>47</v>
      </c>
      <c r="C42" s="10"/>
      <c r="D42" s="10"/>
      <c r="E42" s="14">
        <v>29031.75</v>
      </c>
      <c r="F42" s="14">
        <f t="shared" si="2"/>
        <v>29031.75</v>
      </c>
      <c r="G42" s="10"/>
      <c r="H42" s="19">
        <v>1988</v>
      </c>
      <c r="I42" s="10"/>
      <c r="J42" s="10"/>
      <c r="K42" s="10"/>
      <c r="L42" s="10"/>
    </row>
    <row r="43" spans="1:15" ht="34.5" customHeight="1" x14ac:dyDescent="0.25">
      <c r="A43" s="17" t="s">
        <v>138</v>
      </c>
      <c r="B43" s="3" t="s">
        <v>48</v>
      </c>
      <c r="C43" s="10"/>
      <c r="D43" s="10"/>
      <c r="E43" s="14">
        <v>29031.75</v>
      </c>
      <c r="F43" s="14">
        <f t="shared" si="2"/>
        <v>29031.75</v>
      </c>
      <c r="G43" s="10"/>
      <c r="H43" s="19">
        <v>1988</v>
      </c>
      <c r="I43" s="10"/>
      <c r="J43" s="10"/>
      <c r="K43" s="10"/>
      <c r="L43" s="10"/>
    </row>
    <row r="44" spans="1:15" ht="35.5" customHeight="1" x14ac:dyDescent="0.25">
      <c r="A44" s="17" t="s">
        <v>139</v>
      </c>
      <c r="B44" s="3" t="s">
        <v>48</v>
      </c>
      <c r="C44" s="10"/>
      <c r="D44" s="10"/>
      <c r="E44" s="14">
        <v>9677.25</v>
      </c>
      <c r="F44" s="14">
        <f t="shared" si="2"/>
        <v>9677.25</v>
      </c>
      <c r="G44" s="10"/>
      <c r="H44" s="19">
        <v>1988</v>
      </c>
      <c r="I44" s="10"/>
      <c r="J44" s="10"/>
      <c r="K44" s="10"/>
      <c r="L44" s="10"/>
    </row>
    <row r="45" spans="1:15" ht="34.5" customHeight="1" x14ac:dyDescent="0.25">
      <c r="A45" s="17" t="s">
        <v>41</v>
      </c>
      <c r="B45" s="3" t="s">
        <v>49</v>
      </c>
      <c r="C45" s="10"/>
      <c r="D45" s="10"/>
      <c r="E45" s="14">
        <v>39501</v>
      </c>
      <c r="F45" s="14">
        <f>E45</f>
        <v>39501</v>
      </c>
      <c r="G45" s="10"/>
      <c r="H45" s="19">
        <v>1988</v>
      </c>
      <c r="I45" s="10"/>
      <c r="J45" s="10"/>
      <c r="K45" s="10"/>
      <c r="L45" s="10"/>
    </row>
    <row r="46" spans="1:15" ht="34.5" customHeight="1" x14ac:dyDescent="0.25">
      <c r="A46" s="17" t="s">
        <v>142</v>
      </c>
      <c r="B46" s="3" t="s">
        <v>49</v>
      </c>
      <c r="C46" s="10"/>
      <c r="D46" s="10"/>
      <c r="E46" s="14">
        <v>13167</v>
      </c>
      <c r="F46" s="14">
        <f>E46</f>
        <v>13167</v>
      </c>
      <c r="G46" s="10"/>
      <c r="H46" s="19">
        <v>1988</v>
      </c>
      <c r="I46" s="10"/>
      <c r="J46" s="10"/>
      <c r="K46" s="10"/>
      <c r="L46" s="10"/>
    </row>
    <row r="47" spans="1:15" ht="36" customHeight="1" x14ac:dyDescent="0.25">
      <c r="A47" s="17" t="s">
        <v>42</v>
      </c>
      <c r="B47" s="3" t="s">
        <v>46</v>
      </c>
      <c r="C47" s="10"/>
      <c r="D47" s="10"/>
      <c r="E47" s="14">
        <v>1464827.25</v>
      </c>
      <c r="F47" s="14">
        <v>468744.75</v>
      </c>
      <c r="G47" s="10"/>
      <c r="H47" s="19">
        <v>2006</v>
      </c>
      <c r="I47" s="10"/>
      <c r="J47" s="10"/>
      <c r="K47" s="10"/>
      <c r="L47" s="10"/>
    </row>
    <row r="48" spans="1:15" ht="35.5" customHeight="1" x14ac:dyDescent="0.25">
      <c r="A48" s="18" t="s">
        <v>43</v>
      </c>
      <c r="B48" s="3" t="s">
        <v>46</v>
      </c>
      <c r="C48" s="10"/>
      <c r="D48" s="10"/>
      <c r="E48" s="14">
        <v>488275.75</v>
      </c>
      <c r="F48" s="14">
        <v>156248.25</v>
      </c>
      <c r="G48" s="10"/>
      <c r="H48" s="19">
        <v>2006</v>
      </c>
      <c r="I48" s="10"/>
      <c r="J48" s="10"/>
      <c r="K48" s="10"/>
      <c r="L48" s="10"/>
    </row>
    <row r="49" spans="1:15" ht="35.5" customHeight="1" x14ac:dyDescent="0.25">
      <c r="A49" s="18" t="s">
        <v>44</v>
      </c>
      <c r="B49" s="3" t="s">
        <v>46</v>
      </c>
      <c r="C49" s="10"/>
      <c r="D49" s="10"/>
      <c r="E49" s="14">
        <v>15738288.08</v>
      </c>
      <c r="F49" s="14">
        <v>1259063</v>
      </c>
      <c r="G49" s="10"/>
      <c r="H49" s="19">
        <v>2012</v>
      </c>
      <c r="I49" s="10"/>
      <c r="J49" s="10"/>
      <c r="K49" s="10"/>
      <c r="L49" s="10"/>
    </row>
    <row r="50" spans="1:15" ht="35.5" customHeight="1" x14ac:dyDescent="0.25">
      <c r="A50" s="18" t="s">
        <v>143</v>
      </c>
      <c r="B50" s="3" t="s">
        <v>59</v>
      </c>
      <c r="C50" s="10"/>
      <c r="D50" s="10"/>
      <c r="E50" s="14">
        <v>28450</v>
      </c>
      <c r="F50" s="14">
        <f>E50</f>
        <v>28450</v>
      </c>
      <c r="G50" s="10"/>
      <c r="H50" s="19">
        <v>1988</v>
      </c>
      <c r="I50" s="10"/>
      <c r="J50" s="10"/>
      <c r="K50" s="10"/>
      <c r="L50" s="10"/>
    </row>
    <row r="51" spans="1:15" ht="35.5" customHeight="1" x14ac:dyDescent="0.25">
      <c r="A51" s="18" t="s">
        <v>144</v>
      </c>
      <c r="B51" s="3" t="s">
        <v>59</v>
      </c>
      <c r="C51" s="19" t="s">
        <v>199</v>
      </c>
      <c r="D51" s="10"/>
      <c r="E51" s="14">
        <v>9388.5</v>
      </c>
      <c r="F51" s="14">
        <f>E51</f>
        <v>9388.5</v>
      </c>
      <c r="G51" s="10"/>
      <c r="H51" s="19">
        <v>1988</v>
      </c>
      <c r="I51" s="10"/>
      <c r="J51" s="10"/>
      <c r="K51" s="10"/>
      <c r="L51" s="10"/>
      <c r="N51" s="114">
        <v>9388.5</v>
      </c>
      <c r="O51" s="114">
        <v>0</v>
      </c>
    </row>
    <row r="52" spans="1:15" ht="34.5" customHeight="1" x14ac:dyDescent="0.25">
      <c r="A52" s="17" t="s">
        <v>45</v>
      </c>
      <c r="B52" s="3" t="s">
        <v>50</v>
      </c>
      <c r="C52" s="10"/>
      <c r="D52" s="10"/>
      <c r="E52" s="14">
        <v>29033</v>
      </c>
      <c r="F52" s="14">
        <f>E52</f>
        <v>29033</v>
      </c>
      <c r="G52" s="10"/>
      <c r="H52" s="19">
        <v>1988</v>
      </c>
      <c r="I52" s="10"/>
      <c r="J52" s="10"/>
      <c r="K52" s="10"/>
      <c r="L52" s="10"/>
    </row>
    <row r="53" spans="1:15" ht="34.5" customHeight="1" x14ac:dyDescent="0.25">
      <c r="A53" s="18" t="s">
        <v>145</v>
      </c>
      <c r="B53" s="3" t="s">
        <v>50</v>
      </c>
      <c r="C53" s="19" t="s">
        <v>202</v>
      </c>
      <c r="D53" s="10"/>
      <c r="E53" s="14">
        <v>9677</v>
      </c>
      <c r="F53" s="14">
        <f>E53</f>
        <v>9677</v>
      </c>
      <c r="G53" s="10"/>
      <c r="H53" s="19">
        <v>1988</v>
      </c>
      <c r="I53" s="10"/>
      <c r="J53" s="10"/>
      <c r="K53" s="10"/>
      <c r="L53" s="10"/>
      <c r="N53" s="114">
        <v>9677</v>
      </c>
      <c r="O53" s="114">
        <v>0</v>
      </c>
    </row>
    <row r="54" spans="1:15" ht="34.5" customHeight="1" x14ac:dyDescent="0.25">
      <c r="A54" s="18" t="s">
        <v>146</v>
      </c>
      <c r="B54" s="3" t="s">
        <v>58</v>
      </c>
      <c r="C54" s="10"/>
      <c r="D54" s="10"/>
      <c r="E54" s="14">
        <v>24620</v>
      </c>
      <c r="F54" s="14">
        <f t="shared" ref="F54:F67" si="3">E54</f>
        <v>24620</v>
      </c>
      <c r="G54" s="10"/>
      <c r="H54" s="19">
        <v>1985</v>
      </c>
      <c r="I54" s="10"/>
      <c r="J54" s="10"/>
      <c r="K54" s="10"/>
      <c r="L54" s="10"/>
    </row>
    <row r="55" spans="1:15" ht="34.5" customHeight="1" x14ac:dyDescent="0.25">
      <c r="A55" s="18" t="s">
        <v>147</v>
      </c>
      <c r="B55" s="3" t="s">
        <v>50</v>
      </c>
      <c r="C55" s="19" t="s">
        <v>197</v>
      </c>
      <c r="D55" s="10"/>
      <c r="E55" s="14">
        <v>8206</v>
      </c>
      <c r="F55" s="14">
        <f t="shared" si="3"/>
        <v>8206</v>
      </c>
      <c r="G55" s="10"/>
      <c r="H55" s="19">
        <v>1985</v>
      </c>
      <c r="I55" s="10"/>
      <c r="J55" s="10"/>
      <c r="K55" s="10"/>
      <c r="L55" s="10"/>
      <c r="N55" s="114">
        <v>8206</v>
      </c>
      <c r="O55" s="114">
        <v>0</v>
      </c>
    </row>
    <row r="56" spans="1:15" ht="34.5" customHeight="1" x14ac:dyDescent="0.25">
      <c r="A56" s="18" t="s">
        <v>152</v>
      </c>
      <c r="B56" s="3" t="s">
        <v>149</v>
      </c>
      <c r="C56" s="10"/>
      <c r="D56" s="10"/>
      <c r="E56" s="14">
        <v>40360</v>
      </c>
      <c r="F56" s="14">
        <f t="shared" si="3"/>
        <v>40360</v>
      </c>
      <c r="G56" s="10"/>
      <c r="H56" s="19">
        <v>1989</v>
      </c>
      <c r="I56" s="10"/>
      <c r="J56" s="10"/>
      <c r="K56" s="10"/>
      <c r="L56" s="10"/>
    </row>
    <row r="57" spans="1:15" ht="45" customHeight="1" x14ac:dyDescent="0.25">
      <c r="A57" s="18" t="s">
        <v>148</v>
      </c>
      <c r="B57" s="3" t="s">
        <v>149</v>
      </c>
      <c r="C57" s="19" t="s">
        <v>198</v>
      </c>
      <c r="D57" s="10"/>
      <c r="E57" s="14">
        <v>13318.8</v>
      </c>
      <c r="F57" s="14">
        <f t="shared" si="3"/>
        <v>13318.8</v>
      </c>
      <c r="G57" s="10"/>
      <c r="H57" s="19">
        <v>1989</v>
      </c>
      <c r="I57" s="10"/>
      <c r="J57" s="10"/>
      <c r="K57" s="10"/>
      <c r="L57" s="10"/>
      <c r="N57" s="114">
        <v>13318.8</v>
      </c>
      <c r="O57" s="114">
        <v>0</v>
      </c>
    </row>
    <row r="58" spans="1:15" ht="34.5" customHeight="1" x14ac:dyDescent="0.25">
      <c r="A58" s="18" t="s">
        <v>151</v>
      </c>
      <c r="B58" s="3" t="s">
        <v>149</v>
      </c>
      <c r="C58" s="10"/>
      <c r="D58" s="10"/>
      <c r="E58" s="14">
        <v>35288</v>
      </c>
      <c r="F58" s="14">
        <f t="shared" si="3"/>
        <v>35288</v>
      </c>
      <c r="G58" s="10"/>
      <c r="H58" s="19">
        <v>1981</v>
      </c>
      <c r="I58" s="10"/>
      <c r="J58" s="10"/>
      <c r="K58" s="10"/>
      <c r="L58" s="10"/>
    </row>
    <row r="59" spans="1:15" ht="34.5" customHeight="1" x14ac:dyDescent="0.25">
      <c r="A59" s="18" t="s">
        <v>150</v>
      </c>
      <c r="B59" s="3" t="s">
        <v>149</v>
      </c>
      <c r="C59" s="19" t="s">
        <v>203</v>
      </c>
      <c r="D59" s="10"/>
      <c r="E59" s="14">
        <v>17380</v>
      </c>
      <c r="F59" s="14">
        <f t="shared" si="3"/>
        <v>17380</v>
      </c>
      <c r="G59" s="10"/>
      <c r="H59" s="19">
        <v>1981</v>
      </c>
      <c r="I59" s="10"/>
      <c r="J59" s="10"/>
      <c r="K59" s="10"/>
      <c r="L59" s="10"/>
      <c r="N59" s="114">
        <v>17380</v>
      </c>
      <c r="O59" s="114">
        <v>0</v>
      </c>
    </row>
    <row r="60" spans="1:15" ht="36" customHeight="1" x14ac:dyDescent="0.25">
      <c r="A60" s="78" t="s">
        <v>51</v>
      </c>
      <c r="B60" s="3" t="s">
        <v>49</v>
      </c>
      <c r="C60" s="10"/>
      <c r="D60" s="10"/>
      <c r="E60" s="14">
        <v>15000</v>
      </c>
      <c r="F60" s="14">
        <f t="shared" si="3"/>
        <v>15000</v>
      </c>
      <c r="G60" s="10"/>
      <c r="H60" s="19">
        <v>1953</v>
      </c>
      <c r="I60" s="10"/>
      <c r="J60" s="10"/>
      <c r="K60" s="10"/>
      <c r="L60" s="10"/>
    </row>
    <row r="61" spans="1:15" ht="34.5" customHeight="1" x14ac:dyDescent="0.25">
      <c r="A61" s="17" t="s">
        <v>52</v>
      </c>
      <c r="B61" s="6" t="s">
        <v>57</v>
      </c>
      <c r="C61" s="10"/>
      <c r="D61" s="10"/>
      <c r="E61" s="14">
        <v>15000</v>
      </c>
      <c r="F61" s="14">
        <f t="shared" si="3"/>
        <v>15000</v>
      </c>
      <c r="G61" s="10"/>
      <c r="H61" s="19">
        <v>2005</v>
      </c>
      <c r="I61" s="10"/>
      <c r="J61" s="10"/>
      <c r="K61" s="10"/>
      <c r="L61" s="10"/>
    </row>
    <row r="62" spans="1:15" ht="39.75" customHeight="1" x14ac:dyDescent="0.25">
      <c r="A62" s="17" t="s">
        <v>53</v>
      </c>
      <c r="B62" s="3" t="s">
        <v>46</v>
      </c>
      <c r="C62" s="10"/>
      <c r="D62" s="10"/>
      <c r="E62" s="14">
        <v>5000</v>
      </c>
      <c r="F62" s="14">
        <f t="shared" si="3"/>
        <v>5000</v>
      </c>
      <c r="G62" s="10"/>
      <c r="H62" s="19">
        <v>2010</v>
      </c>
      <c r="I62" s="10"/>
      <c r="J62" s="10"/>
      <c r="K62" s="10"/>
      <c r="L62" s="10"/>
    </row>
    <row r="63" spans="1:15" ht="45" customHeight="1" x14ac:dyDescent="0.25">
      <c r="A63" s="17" t="s">
        <v>54</v>
      </c>
      <c r="B63" s="3" t="s">
        <v>58</v>
      </c>
      <c r="C63" s="10"/>
      <c r="D63" s="10"/>
      <c r="E63" s="10">
        <v>0</v>
      </c>
      <c r="F63" s="10">
        <f t="shared" si="3"/>
        <v>0</v>
      </c>
      <c r="G63" s="10"/>
      <c r="H63" s="19"/>
      <c r="I63" s="10"/>
      <c r="J63" s="10"/>
      <c r="K63" s="10"/>
      <c r="L63" s="10"/>
    </row>
    <row r="64" spans="1:15" ht="36.700000000000003" customHeight="1" x14ac:dyDescent="0.25">
      <c r="A64" s="17" t="s">
        <v>55</v>
      </c>
      <c r="B64" s="3" t="s">
        <v>59</v>
      </c>
      <c r="C64" s="10"/>
      <c r="D64" s="10"/>
      <c r="E64" s="10">
        <v>0</v>
      </c>
      <c r="F64" s="10">
        <f t="shared" si="3"/>
        <v>0</v>
      </c>
      <c r="G64" s="10"/>
      <c r="H64" s="19"/>
      <c r="I64" s="10"/>
      <c r="J64" s="10"/>
      <c r="K64" s="10"/>
      <c r="L64" s="10"/>
    </row>
    <row r="65" spans="1:13" ht="36" customHeight="1" x14ac:dyDescent="0.25">
      <c r="A65" s="28" t="s">
        <v>56</v>
      </c>
      <c r="B65" s="3" t="s">
        <v>60</v>
      </c>
      <c r="C65" s="10"/>
      <c r="D65" s="10"/>
      <c r="E65" s="10">
        <v>0</v>
      </c>
      <c r="F65" s="10">
        <f t="shared" si="3"/>
        <v>0</v>
      </c>
      <c r="G65" s="10"/>
      <c r="H65" s="19"/>
      <c r="I65" s="10"/>
      <c r="J65" s="10"/>
      <c r="K65" s="10"/>
      <c r="L65" s="10"/>
    </row>
    <row r="66" spans="1:13" ht="51.8" customHeight="1" x14ac:dyDescent="0.25">
      <c r="A66" s="29" t="s">
        <v>61</v>
      </c>
      <c r="B66" s="3" t="s">
        <v>46</v>
      </c>
      <c r="C66" s="10"/>
      <c r="D66" s="3" t="s">
        <v>88</v>
      </c>
      <c r="E66" s="12">
        <v>83780</v>
      </c>
      <c r="F66" s="13">
        <f t="shared" si="3"/>
        <v>83780</v>
      </c>
      <c r="G66" s="10"/>
      <c r="H66" s="19">
        <v>2010</v>
      </c>
      <c r="I66" s="10"/>
      <c r="J66" s="26" t="s">
        <v>89</v>
      </c>
      <c r="K66" s="10"/>
      <c r="L66" s="10"/>
    </row>
    <row r="67" spans="1:13" ht="45.7" customHeight="1" x14ac:dyDescent="0.25">
      <c r="A67" s="20" t="s">
        <v>271</v>
      </c>
      <c r="B67" s="3" t="s">
        <v>62</v>
      </c>
      <c r="C67" s="19" t="s">
        <v>268</v>
      </c>
      <c r="D67" s="10"/>
      <c r="E67" s="142">
        <v>302671.48</v>
      </c>
      <c r="F67" s="142">
        <f t="shared" si="3"/>
        <v>302671.48</v>
      </c>
      <c r="G67" s="10"/>
      <c r="H67" s="19">
        <v>2012</v>
      </c>
      <c r="I67" s="10"/>
      <c r="J67" s="25" t="s">
        <v>269</v>
      </c>
      <c r="K67" s="10"/>
      <c r="L67" s="10"/>
      <c r="M67" s="141"/>
    </row>
    <row r="68" spans="1:13" ht="36" customHeight="1" x14ac:dyDescent="0.25">
      <c r="A68" s="18" t="s">
        <v>29</v>
      </c>
      <c r="B68" s="55" t="s">
        <v>160</v>
      </c>
      <c r="C68" s="12"/>
      <c r="D68" s="12"/>
      <c r="E68" s="14">
        <v>118635</v>
      </c>
      <c r="F68" s="14">
        <v>118635</v>
      </c>
      <c r="G68" s="12"/>
      <c r="H68" s="5">
        <v>1976</v>
      </c>
      <c r="I68" s="10"/>
      <c r="J68" s="10"/>
      <c r="K68" s="10"/>
      <c r="L68" s="10"/>
    </row>
    <row r="69" spans="1:13" ht="35.5" customHeight="1" x14ac:dyDescent="0.25">
      <c r="A69" s="18" t="s">
        <v>30</v>
      </c>
      <c r="B69" s="55" t="s">
        <v>161</v>
      </c>
      <c r="C69" s="12"/>
      <c r="D69" s="12"/>
      <c r="E69" s="14">
        <v>1576872</v>
      </c>
      <c r="F69" s="14">
        <v>1576872</v>
      </c>
      <c r="G69" s="12"/>
      <c r="H69" s="19">
        <v>1981</v>
      </c>
      <c r="I69" s="10"/>
      <c r="J69" s="10"/>
      <c r="K69" s="10"/>
      <c r="L69" s="10"/>
    </row>
    <row r="70" spans="1:13" ht="36" customHeight="1" x14ac:dyDescent="0.25">
      <c r="A70" s="18" t="s">
        <v>31</v>
      </c>
      <c r="B70" s="55" t="s">
        <v>161</v>
      </c>
      <c r="C70" s="12"/>
      <c r="D70" s="12"/>
      <c r="E70" s="14">
        <v>1481465</v>
      </c>
      <c r="F70" s="14">
        <v>1481465</v>
      </c>
      <c r="G70" s="12"/>
      <c r="H70" s="5">
        <v>1976</v>
      </c>
      <c r="I70" s="10"/>
      <c r="J70" s="10"/>
      <c r="K70" s="10"/>
      <c r="L70" s="10"/>
    </row>
    <row r="71" spans="1:13" ht="30.25" customHeight="1" x14ac:dyDescent="0.25">
      <c r="A71" s="93" t="s">
        <v>162</v>
      </c>
      <c r="B71" s="94" t="s">
        <v>163</v>
      </c>
      <c r="C71" s="12"/>
      <c r="D71" s="12"/>
      <c r="E71" s="14"/>
      <c r="F71" s="14"/>
      <c r="G71" s="12"/>
      <c r="H71" s="5"/>
      <c r="I71" s="10"/>
      <c r="J71" s="10"/>
      <c r="K71" s="10"/>
      <c r="L71" s="10"/>
    </row>
    <row r="72" spans="1:13" ht="24.8" customHeight="1" x14ac:dyDescent="0.25">
      <c r="A72" s="93" t="s">
        <v>164</v>
      </c>
      <c r="B72" s="95" t="s">
        <v>163</v>
      </c>
      <c r="C72" s="12"/>
      <c r="D72" s="12"/>
      <c r="E72" s="14"/>
      <c r="F72" s="14"/>
      <c r="G72" s="12"/>
      <c r="H72" s="5"/>
      <c r="I72" s="10"/>
      <c r="J72" s="10"/>
      <c r="K72" s="10"/>
      <c r="L72" s="10"/>
    </row>
    <row r="73" spans="1:13" ht="30.25" customHeight="1" x14ac:dyDescent="0.25">
      <c r="A73" s="93" t="s">
        <v>162</v>
      </c>
      <c r="B73" s="94" t="s">
        <v>165</v>
      </c>
      <c r="C73" s="12"/>
      <c r="D73" s="12"/>
      <c r="E73" s="14"/>
      <c r="F73" s="14"/>
      <c r="G73" s="12"/>
      <c r="H73" s="5"/>
      <c r="I73" s="10"/>
      <c r="J73" s="10"/>
      <c r="K73" s="10"/>
      <c r="L73" s="10"/>
    </row>
    <row r="74" spans="1:13" ht="36" customHeight="1" x14ac:dyDescent="0.25">
      <c r="A74" s="93" t="s">
        <v>164</v>
      </c>
      <c r="B74" s="96" t="s">
        <v>165</v>
      </c>
      <c r="C74" s="12"/>
      <c r="D74" s="12"/>
      <c r="E74" s="14"/>
      <c r="F74" s="14"/>
      <c r="G74" s="12"/>
      <c r="H74" s="5"/>
      <c r="I74" s="10"/>
      <c r="J74" s="10"/>
      <c r="K74" s="10"/>
      <c r="L74" s="10"/>
    </row>
    <row r="75" spans="1:13" ht="29.25" customHeight="1" x14ac:dyDescent="0.25">
      <c r="A75" s="93" t="s">
        <v>162</v>
      </c>
      <c r="B75" s="94" t="s">
        <v>166</v>
      </c>
      <c r="C75" s="12"/>
      <c r="D75" s="12"/>
      <c r="E75" s="14"/>
      <c r="F75" s="14"/>
      <c r="G75" s="12"/>
      <c r="H75" s="5"/>
      <c r="I75" s="10"/>
      <c r="J75" s="10"/>
      <c r="K75" s="10"/>
      <c r="L75" s="10"/>
    </row>
    <row r="76" spans="1:13" ht="36" customHeight="1" x14ac:dyDescent="0.25">
      <c r="A76" s="93" t="s">
        <v>164</v>
      </c>
      <c r="B76" s="96" t="s">
        <v>166</v>
      </c>
      <c r="C76" s="12"/>
      <c r="D76" s="12"/>
      <c r="E76" s="14"/>
      <c r="F76" s="14"/>
      <c r="G76" s="12"/>
      <c r="H76" s="5"/>
      <c r="I76" s="10"/>
      <c r="J76" s="10"/>
      <c r="K76" s="10"/>
      <c r="L76" s="10"/>
    </row>
    <row r="77" spans="1:13" ht="28.55" customHeight="1" x14ac:dyDescent="0.25">
      <c r="A77" s="93" t="s">
        <v>162</v>
      </c>
      <c r="B77" s="95" t="s">
        <v>167</v>
      </c>
      <c r="C77" s="12"/>
      <c r="D77" s="12"/>
      <c r="E77" s="14"/>
      <c r="F77" s="14"/>
      <c r="G77" s="12"/>
      <c r="H77" s="5"/>
      <c r="I77" s="10"/>
      <c r="J77" s="10"/>
      <c r="K77" s="10"/>
      <c r="L77" s="10"/>
    </row>
    <row r="78" spans="1:13" ht="30.75" customHeight="1" x14ac:dyDescent="0.25">
      <c r="A78" s="93" t="s">
        <v>162</v>
      </c>
      <c r="B78" s="94" t="s">
        <v>168</v>
      </c>
      <c r="C78" s="12"/>
      <c r="D78" s="12"/>
      <c r="E78" s="14"/>
      <c r="F78" s="14"/>
      <c r="G78" s="12"/>
      <c r="H78" s="5"/>
      <c r="I78" s="10"/>
      <c r="J78" s="10"/>
      <c r="K78" s="10"/>
      <c r="L78" s="10"/>
    </row>
    <row r="79" spans="1:13" ht="36" customHeight="1" x14ac:dyDescent="0.25">
      <c r="A79" s="93" t="s">
        <v>164</v>
      </c>
      <c r="B79" s="95"/>
      <c r="C79" s="12"/>
      <c r="D79" s="12"/>
      <c r="E79" s="14"/>
      <c r="F79" s="14"/>
      <c r="G79" s="12"/>
      <c r="H79" s="5"/>
      <c r="I79" s="10"/>
      <c r="J79" s="10"/>
      <c r="K79" s="10"/>
      <c r="L79" s="10"/>
    </row>
    <row r="80" spans="1:13" ht="31.75" customHeight="1" x14ac:dyDescent="0.25">
      <c r="A80" s="93" t="s">
        <v>162</v>
      </c>
      <c r="B80" s="97" t="s">
        <v>169</v>
      </c>
      <c r="C80" s="12"/>
      <c r="D80" s="12"/>
      <c r="E80" s="14"/>
      <c r="F80" s="14"/>
      <c r="G80" s="12"/>
      <c r="H80" s="5"/>
      <c r="I80" s="10"/>
      <c r="J80" s="10"/>
      <c r="K80" s="10"/>
      <c r="L80" s="10"/>
    </row>
    <row r="81" spans="1:12" ht="36" customHeight="1" x14ac:dyDescent="0.25">
      <c r="A81" s="98" t="s">
        <v>164</v>
      </c>
      <c r="B81" s="97" t="s">
        <v>169</v>
      </c>
      <c r="C81" s="12"/>
      <c r="D81" s="12"/>
      <c r="E81" s="14"/>
      <c r="F81" s="14"/>
      <c r="G81" s="12"/>
      <c r="H81" s="5"/>
      <c r="I81" s="10"/>
      <c r="J81" s="10"/>
      <c r="K81" s="10"/>
      <c r="L81" s="10"/>
    </row>
    <row r="82" spans="1:12" ht="30.25" customHeight="1" x14ac:dyDescent="0.25">
      <c r="A82" s="93" t="s">
        <v>162</v>
      </c>
      <c r="B82" s="94" t="s">
        <v>170</v>
      </c>
      <c r="C82" s="12"/>
      <c r="D82" s="12"/>
      <c r="E82" s="14"/>
      <c r="F82" s="14"/>
      <c r="G82" s="12"/>
      <c r="H82" s="5"/>
      <c r="I82" s="10"/>
      <c r="J82" s="10"/>
      <c r="K82" s="10"/>
      <c r="L82" s="10"/>
    </row>
    <row r="83" spans="1:12" ht="36" customHeight="1" x14ac:dyDescent="0.25">
      <c r="A83" s="93" t="s">
        <v>164</v>
      </c>
      <c r="B83" s="95" t="s">
        <v>170</v>
      </c>
      <c r="C83" s="12"/>
      <c r="D83" s="12"/>
      <c r="E83" s="14"/>
      <c r="F83" s="14"/>
      <c r="G83" s="12"/>
      <c r="H83" s="5"/>
      <c r="I83" s="10"/>
      <c r="J83" s="10"/>
      <c r="K83" s="10"/>
      <c r="L83" s="10"/>
    </row>
    <row r="84" spans="1:12" ht="36" customHeight="1" x14ac:dyDescent="0.25">
      <c r="A84" s="93" t="s">
        <v>162</v>
      </c>
      <c r="B84" s="95" t="s">
        <v>171</v>
      </c>
      <c r="C84" s="12"/>
      <c r="D84" s="12"/>
      <c r="E84" s="14"/>
      <c r="F84" s="14"/>
      <c r="G84" s="12"/>
      <c r="H84" s="5"/>
      <c r="I84" s="10"/>
      <c r="J84" s="10"/>
      <c r="K84" s="10"/>
      <c r="L84" s="10"/>
    </row>
    <row r="85" spans="1:12" ht="36" customHeight="1" x14ac:dyDescent="0.25">
      <c r="A85" s="93" t="s">
        <v>162</v>
      </c>
      <c r="B85" s="95" t="s">
        <v>172</v>
      </c>
      <c r="C85" s="12"/>
      <c r="D85" s="12"/>
      <c r="E85" s="14"/>
      <c r="F85" s="14"/>
      <c r="G85" s="12"/>
      <c r="H85" s="5"/>
      <c r="I85" s="10"/>
      <c r="J85" s="10"/>
      <c r="K85" s="10"/>
      <c r="L85" s="10"/>
    </row>
    <row r="86" spans="1:12" ht="29.25" customHeight="1" x14ac:dyDescent="0.25">
      <c r="A86" s="93" t="s">
        <v>162</v>
      </c>
      <c r="B86" s="94" t="s">
        <v>173</v>
      </c>
      <c r="C86" s="12"/>
      <c r="D86" s="12"/>
      <c r="E86" s="14"/>
      <c r="F86" s="14"/>
      <c r="G86" s="12"/>
      <c r="H86" s="5"/>
      <c r="I86" s="10"/>
      <c r="J86" s="10"/>
      <c r="K86" s="10"/>
      <c r="L86" s="10"/>
    </row>
    <row r="87" spans="1:12" ht="36" customHeight="1" x14ac:dyDescent="0.25">
      <c r="A87" s="93" t="s">
        <v>164</v>
      </c>
      <c r="B87" s="95" t="s">
        <v>173</v>
      </c>
      <c r="C87" s="12"/>
      <c r="D87" s="12"/>
      <c r="E87" s="14"/>
      <c r="F87" s="14"/>
      <c r="G87" s="12"/>
      <c r="H87" s="5"/>
      <c r="I87" s="10"/>
      <c r="J87" s="10"/>
      <c r="K87" s="10"/>
      <c r="L87" s="10"/>
    </row>
    <row r="88" spans="1:12" ht="30.25" customHeight="1" x14ac:dyDescent="0.25">
      <c r="A88" s="93" t="s">
        <v>162</v>
      </c>
      <c r="B88" s="94" t="s">
        <v>174</v>
      </c>
      <c r="C88" s="12"/>
      <c r="D88" s="12"/>
      <c r="E88" s="14"/>
      <c r="F88" s="14"/>
      <c r="G88" s="12"/>
      <c r="H88" s="5"/>
      <c r="I88" s="10"/>
      <c r="J88" s="10"/>
      <c r="K88" s="10"/>
      <c r="L88" s="10"/>
    </row>
    <row r="89" spans="1:12" ht="36" customHeight="1" x14ac:dyDescent="0.25">
      <c r="A89" s="93" t="s">
        <v>164</v>
      </c>
      <c r="B89" s="96" t="s">
        <v>174</v>
      </c>
      <c r="C89" s="12"/>
      <c r="D89" s="12"/>
      <c r="E89" s="14"/>
      <c r="F89" s="14"/>
      <c r="G89" s="12"/>
      <c r="H89" s="5"/>
      <c r="I89" s="10"/>
      <c r="J89" s="10"/>
      <c r="K89" s="10"/>
      <c r="L89" s="10"/>
    </row>
    <row r="90" spans="1:12" ht="28.55" customHeight="1" x14ac:dyDescent="0.25">
      <c r="A90" s="93" t="s">
        <v>162</v>
      </c>
      <c r="B90" s="94" t="s">
        <v>175</v>
      </c>
      <c r="C90" s="12"/>
      <c r="D90" s="12"/>
      <c r="E90" s="14"/>
      <c r="F90" s="14"/>
      <c r="G90" s="12"/>
      <c r="H90" s="5"/>
      <c r="I90" s="10"/>
      <c r="J90" s="10"/>
      <c r="K90" s="10"/>
      <c r="L90" s="10"/>
    </row>
    <row r="91" spans="1:12" ht="36" customHeight="1" x14ac:dyDescent="0.25">
      <c r="A91" s="93" t="s">
        <v>164</v>
      </c>
      <c r="B91" s="96" t="s">
        <v>175</v>
      </c>
      <c r="C91" s="12"/>
      <c r="D91" s="12"/>
      <c r="E91" s="14"/>
      <c r="F91" s="14"/>
      <c r="G91" s="12"/>
      <c r="H91" s="5"/>
      <c r="I91" s="10"/>
      <c r="J91" s="10"/>
      <c r="K91" s="10"/>
      <c r="L91" s="10"/>
    </row>
    <row r="92" spans="1:12" ht="29.25" customHeight="1" x14ac:dyDescent="0.25">
      <c r="A92" s="93" t="s">
        <v>162</v>
      </c>
      <c r="B92" s="94" t="s">
        <v>176</v>
      </c>
      <c r="C92" s="12"/>
      <c r="D92" s="12"/>
      <c r="E92" s="14"/>
      <c r="F92" s="14"/>
      <c r="G92" s="12"/>
      <c r="H92" s="5"/>
      <c r="I92" s="10"/>
      <c r="J92" s="10"/>
      <c r="K92" s="10"/>
      <c r="L92" s="10"/>
    </row>
    <row r="93" spans="1:12" ht="36" customHeight="1" x14ac:dyDescent="0.25">
      <c r="A93" s="93" t="s">
        <v>164</v>
      </c>
      <c r="B93" s="95" t="s">
        <v>176</v>
      </c>
      <c r="C93" s="12"/>
      <c r="D93" s="12"/>
      <c r="E93" s="14"/>
      <c r="F93" s="14"/>
      <c r="G93" s="12"/>
      <c r="H93" s="5"/>
      <c r="I93" s="10"/>
      <c r="J93" s="10"/>
      <c r="K93" s="10"/>
      <c r="L93" s="10"/>
    </row>
    <row r="94" spans="1:12" ht="27" customHeight="1" x14ac:dyDescent="0.25">
      <c r="A94" s="93" t="s">
        <v>162</v>
      </c>
      <c r="B94" s="94" t="s">
        <v>177</v>
      </c>
      <c r="C94" s="12"/>
      <c r="D94" s="12"/>
      <c r="E94" s="14"/>
      <c r="F94" s="14"/>
      <c r="G94" s="12"/>
      <c r="H94" s="5"/>
      <c r="I94" s="10"/>
      <c r="J94" s="10"/>
      <c r="K94" s="10"/>
      <c r="L94" s="10"/>
    </row>
    <row r="95" spans="1:12" ht="36" customHeight="1" x14ac:dyDescent="0.25">
      <c r="A95" s="93" t="s">
        <v>164</v>
      </c>
      <c r="B95" s="95" t="s">
        <v>177</v>
      </c>
      <c r="C95" s="12"/>
      <c r="D95" s="12"/>
      <c r="E95" s="14"/>
      <c r="F95" s="14"/>
      <c r="G95" s="12"/>
      <c r="H95" s="5"/>
      <c r="I95" s="10"/>
      <c r="J95" s="10"/>
      <c r="K95" s="10"/>
      <c r="L95" s="10"/>
    </row>
    <row r="96" spans="1:12" ht="25.5" customHeight="1" x14ac:dyDescent="0.25">
      <c r="A96" s="93" t="s">
        <v>162</v>
      </c>
      <c r="B96" s="94" t="s">
        <v>178</v>
      </c>
      <c r="C96" s="12"/>
      <c r="D96" s="12"/>
      <c r="E96" s="14"/>
      <c r="F96" s="14"/>
      <c r="G96" s="12"/>
      <c r="H96" s="5"/>
      <c r="I96" s="10"/>
      <c r="J96" s="10"/>
      <c r="K96" s="10"/>
      <c r="L96" s="10"/>
    </row>
    <row r="97" spans="1:15" ht="27.2" x14ac:dyDescent="0.25">
      <c r="A97" s="93" t="s">
        <v>162</v>
      </c>
      <c r="B97" s="94" t="s">
        <v>179</v>
      </c>
      <c r="C97" s="12"/>
      <c r="D97" s="12"/>
      <c r="E97" s="14"/>
      <c r="F97" s="14"/>
      <c r="G97" s="12"/>
      <c r="H97" s="5"/>
      <c r="I97" s="10"/>
      <c r="J97" s="10"/>
      <c r="K97" s="10"/>
      <c r="L97" s="10"/>
    </row>
    <row r="98" spans="1:15" ht="27.2" x14ac:dyDescent="0.25">
      <c r="A98" s="93" t="s">
        <v>162</v>
      </c>
      <c r="B98" s="94" t="s">
        <v>180</v>
      </c>
      <c r="C98" s="12"/>
      <c r="D98" s="12"/>
      <c r="E98" s="14"/>
      <c r="F98" s="14"/>
      <c r="G98" s="12"/>
      <c r="H98" s="5"/>
      <c r="I98" s="10"/>
      <c r="J98" s="10"/>
      <c r="K98" s="10"/>
      <c r="L98" s="10"/>
    </row>
    <row r="99" spans="1:15" x14ac:dyDescent="0.25">
      <c r="A99" s="326" t="s">
        <v>109</v>
      </c>
      <c r="B99" s="327"/>
      <c r="C99" s="47"/>
      <c r="D99" s="47"/>
      <c r="E99" s="44">
        <f>SUM(E32:E70)</f>
        <v>21944897.609999999</v>
      </c>
      <c r="F99" s="44">
        <f>SUM(F32:F70)</f>
        <v>6137562.5299999993</v>
      </c>
      <c r="G99" s="51"/>
      <c r="H99" s="51"/>
      <c r="I99" s="51"/>
      <c r="J99" s="51"/>
      <c r="K99" s="51"/>
      <c r="L99" s="51"/>
      <c r="M99" s="44">
        <f>SUM(M32:M98)</f>
        <v>0</v>
      </c>
      <c r="N99" s="44">
        <f>SUM(N32:N98)</f>
        <v>134447.79999999999</v>
      </c>
      <c r="O99" s="44">
        <f>SUM(O32:O98)</f>
        <v>0</v>
      </c>
    </row>
    <row r="100" spans="1:15" x14ac:dyDescent="0.25">
      <c r="A100" s="72" t="s">
        <v>108</v>
      </c>
      <c r="B100" s="73"/>
      <c r="C100" s="73"/>
      <c r="D100" s="73"/>
      <c r="E100" s="76">
        <f>E20+E30+E99</f>
        <v>27179981.609999999</v>
      </c>
      <c r="F100" s="76">
        <f>F20+F30+F99</f>
        <v>9894899.5299999993</v>
      </c>
      <c r="G100" s="74"/>
      <c r="H100" s="73"/>
      <c r="I100" s="73"/>
      <c r="J100" s="73"/>
      <c r="K100" s="73"/>
      <c r="L100" s="75"/>
      <c r="M100" s="76">
        <f>M20+M30+M99</f>
        <v>0</v>
      </c>
      <c r="N100" s="76">
        <f>N20+N30+N99</f>
        <v>134447.79999999999</v>
      </c>
      <c r="O100" s="76">
        <f>O20+O30+O99</f>
        <v>0</v>
      </c>
    </row>
    <row r="101" spans="1:15" x14ac:dyDescent="0.25">
      <c r="A101" s="53" t="s">
        <v>79</v>
      </c>
    </row>
    <row r="102" spans="1:15" ht="43.5" customHeight="1" x14ac:dyDescent="0.25">
      <c r="A102" s="30" t="s">
        <v>132</v>
      </c>
      <c r="B102" s="3" t="s">
        <v>46</v>
      </c>
      <c r="C102" s="10"/>
      <c r="D102" s="10"/>
      <c r="E102" s="31">
        <v>34200</v>
      </c>
      <c r="F102" s="14">
        <f t="shared" ref="F102:F103" si="4">E102</f>
        <v>34200</v>
      </c>
      <c r="G102" s="10"/>
      <c r="H102" s="19">
        <v>2005</v>
      </c>
      <c r="I102" s="10"/>
      <c r="J102" s="3" t="s">
        <v>87</v>
      </c>
      <c r="K102" s="10"/>
      <c r="L102" s="10"/>
    </row>
    <row r="103" spans="1:15" ht="32.6" x14ac:dyDescent="0.25">
      <c r="A103" s="30" t="s">
        <v>133</v>
      </c>
      <c r="B103" s="3" t="s">
        <v>46</v>
      </c>
      <c r="C103" s="10"/>
      <c r="D103" s="10"/>
      <c r="E103" s="32">
        <v>27140</v>
      </c>
      <c r="F103" s="14">
        <f t="shared" si="4"/>
        <v>27140</v>
      </c>
      <c r="G103" s="10"/>
      <c r="H103" s="19">
        <v>2012</v>
      </c>
      <c r="I103" s="10"/>
      <c r="J103" s="10"/>
      <c r="K103" s="10"/>
      <c r="L103" s="10"/>
    </row>
    <row r="104" spans="1:15" x14ac:dyDescent="0.25">
      <c r="A104" s="320" t="s">
        <v>107</v>
      </c>
      <c r="B104" s="320"/>
      <c r="C104" s="54"/>
      <c r="D104" s="54"/>
      <c r="E104" s="67">
        <f>SUM(E102:E103)</f>
        <v>61340</v>
      </c>
      <c r="F104" s="67">
        <f>SUM(F102:F103)</f>
        <v>61340</v>
      </c>
      <c r="G104" s="70"/>
      <c r="H104" s="54"/>
      <c r="I104" s="54"/>
      <c r="J104" s="54"/>
      <c r="K104" s="54"/>
      <c r="L104" s="54"/>
    </row>
    <row r="105" spans="1:15" ht="32.6" x14ac:dyDescent="0.25">
      <c r="A105" s="52" t="s">
        <v>113</v>
      </c>
      <c r="B105" s="3" t="s">
        <v>46</v>
      </c>
      <c r="C105" s="11"/>
      <c r="D105" s="11"/>
      <c r="E105" s="14">
        <v>77800</v>
      </c>
      <c r="F105" s="14">
        <f>E105</f>
        <v>77800</v>
      </c>
      <c r="G105" s="11"/>
      <c r="H105" s="19">
        <v>2007</v>
      </c>
      <c r="I105" s="11"/>
      <c r="J105" s="11"/>
      <c r="K105" s="11"/>
      <c r="L105" s="11"/>
    </row>
    <row r="106" spans="1:15" ht="32.6" x14ac:dyDescent="0.25">
      <c r="A106" s="52" t="s">
        <v>114</v>
      </c>
      <c r="B106" s="3" t="s">
        <v>46</v>
      </c>
      <c r="C106" s="11"/>
      <c r="D106" s="11"/>
      <c r="E106" s="14">
        <v>35000</v>
      </c>
      <c r="F106" s="14">
        <f t="shared" ref="F106:F116" si="5">E106</f>
        <v>35000</v>
      </c>
      <c r="G106" s="11"/>
      <c r="H106" s="19">
        <v>2007</v>
      </c>
      <c r="I106" s="11"/>
      <c r="J106" s="11"/>
      <c r="K106" s="11"/>
      <c r="L106" s="11"/>
    </row>
    <row r="107" spans="1:15" ht="32.6" x14ac:dyDescent="0.25">
      <c r="A107" s="3" t="s">
        <v>115</v>
      </c>
      <c r="B107" s="3" t="s">
        <v>46</v>
      </c>
      <c r="C107" s="12"/>
      <c r="D107" s="12"/>
      <c r="E107" s="14">
        <v>26047</v>
      </c>
      <c r="F107" s="14">
        <f t="shared" si="5"/>
        <v>26047</v>
      </c>
      <c r="G107" s="12"/>
      <c r="H107" s="19">
        <v>2013</v>
      </c>
      <c r="I107" s="12"/>
      <c r="J107" s="12"/>
      <c r="K107" s="12"/>
      <c r="L107" s="12"/>
    </row>
    <row r="108" spans="1:15" ht="32.6" x14ac:dyDescent="0.25">
      <c r="A108" s="3" t="s">
        <v>116</v>
      </c>
      <c r="B108" s="3" t="s">
        <v>46</v>
      </c>
      <c r="C108" s="12"/>
      <c r="D108" s="12"/>
      <c r="E108" s="14">
        <v>26700</v>
      </c>
      <c r="F108" s="14">
        <f t="shared" si="5"/>
        <v>26700</v>
      </c>
      <c r="G108" s="12"/>
      <c r="H108" s="19">
        <v>2014</v>
      </c>
      <c r="I108" s="12"/>
      <c r="J108" s="12"/>
      <c r="K108" s="12"/>
      <c r="L108" s="12"/>
    </row>
    <row r="109" spans="1:15" ht="32.6" x14ac:dyDescent="0.25">
      <c r="A109" s="3" t="s">
        <v>117</v>
      </c>
      <c r="B109" s="3" t="s">
        <v>46</v>
      </c>
      <c r="C109" s="12"/>
      <c r="D109" s="12"/>
      <c r="E109" s="14">
        <v>26699.99</v>
      </c>
      <c r="F109" s="14">
        <f t="shared" si="5"/>
        <v>26699.99</v>
      </c>
      <c r="G109" s="12"/>
      <c r="H109" s="19">
        <v>2014</v>
      </c>
      <c r="I109" s="12"/>
      <c r="J109" s="12"/>
      <c r="K109" s="12"/>
      <c r="L109" s="12"/>
    </row>
    <row r="110" spans="1:15" ht="35.5" customHeight="1" x14ac:dyDescent="0.25">
      <c r="A110" s="3" t="s">
        <v>120</v>
      </c>
      <c r="B110" s="3" t="s">
        <v>46</v>
      </c>
      <c r="C110" s="12"/>
      <c r="D110" s="12"/>
      <c r="E110" s="14">
        <v>10098.99</v>
      </c>
      <c r="F110" s="14">
        <f t="shared" si="5"/>
        <v>10098.99</v>
      </c>
      <c r="G110" s="12"/>
      <c r="H110" s="19">
        <v>2015</v>
      </c>
      <c r="I110" s="12"/>
      <c r="J110" s="55" t="s">
        <v>118</v>
      </c>
      <c r="K110" s="12"/>
      <c r="L110" s="12"/>
    </row>
    <row r="111" spans="1:15" x14ac:dyDescent="0.25">
      <c r="A111" s="320" t="s">
        <v>119</v>
      </c>
      <c r="B111" s="322"/>
      <c r="C111" s="58"/>
      <c r="D111" s="58"/>
      <c r="E111" s="65">
        <f>SUM(E105:E110)</f>
        <v>202345.97999999998</v>
      </c>
      <c r="F111" s="65">
        <f>SUM(F105:F110)</f>
        <v>202345.97999999998</v>
      </c>
      <c r="G111" s="58"/>
      <c r="H111" s="59"/>
      <c r="I111" s="58"/>
      <c r="J111" s="58"/>
      <c r="K111" s="58"/>
      <c r="L111" s="58"/>
    </row>
    <row r="112" spans="1:15" ht="32.6" x14ac:dyDescent="0.25">
      <c r="A112" s="63" t="s">
        <v>121</v>
      </c>
      <c r="B112" s="3" t="s">
        <v>46</v>
      </c>
      <c r="C112" s="60"/>
      <c r="D112" s="60"/>
      <c r="E112" s="64">
        <v>7800</v>
      </c>
      <c r="F112" s="14">
        <f t="shared" si="5"/>
        <v>7800</v>
      </c>
      <c r="G112" s="60"/>
      <c r="H112" s="61">
        <v>2011</v>
      </c>
      <c r="I112" s="60"/>
      <c r="J112" s="60"/>
      <c r="K112" s="60"/>
      <c r="L112" s="60"/>
    </row>
    <row r="113" spans="1:15" ht="32.6" x14ac:dyDescent="0.25">
      <c r="A113" s="63" t="s">
        <v>122</v>
      </c>
      <c r="B113" s="3" t="s">
        <v>46</v>
      </c>
      <c r="C113" s="60"/>
      <c r="D113" s="60"/>
      <c r="E113" s="64">
        <v>5161.0200000000004</v>
      </c>
      <c r="F113" s="14">
        <f t="shared" si="5"/>
        <v>5161.0200000000004</v>
      </c>
      <c r="G113" s="60"/>
      <c r="H113" s="61">
        <v>2014</v>
      </c>
      <c r="I113" s="60"/>
      <c r="J113" s="60"/>
      <c r="K113" s="60"/>
      <c r="L113" s="60"/>
    </row>
    <row r="114" spans="1:15" ht="32.6" x14ac:dyDescent="0.25">
      <c r="A114" s="3" t="s">
        <v>125</v>
      </c>
      <c r="B114" s="3" t="s">
        <v>46</v>
      </c>
      <c r="C114" s="60"/>
      <c r="D114" s="60"/>
      <c r="E114" s="64">
        <v>27140</v>
      </c>
      <c r="F114" s="14">
        <f t="shared" si="5"/>
        <v>27140</v>
      </c>
      <c r="G114" s="60"/>
      <c r="H114" s="61">
        <v>2012</v>
      </c>
      <c r="I114" s="60"/>
      <c r="J114" s="60"/>
      <c r="K114" s="60"/>
      <c r="L114" s="60"/>
    </row>
    <row r="115" spans="1:15" ht="32.6" x14ac:dyDescent="0.25">
      <c r="A115" s="63" t="s">
        <v>126</v>
      </c>
      <c r="B115" s="3" t="s">
        <v>46</v>
      </c>
      <c r="C115" s="60"/>
      <c r="D115" s="60"/>
      <c r="E115" s="64">
        <v>38000</v>
      </c>
      <c r="F115" s="14">
        <f t="shared" si="5"/>
        <v>38000</v>
      </c>
      <c r="G115" s="60"/>
      <c r="H115" s="61">
        <v>2015</v>
      </c>
      <c r="I115" s="60"/>
      <c r="J115" s="55" t="s">
        <v>124</v>
      </c>
      <c r="K115" s="60"/>
      <c r="L115" s="60"/>
    </row>
    <row r="116" spans="1:15" ht="65.900000000000006" x14ac:dyDescent="0.25">
      <c r="A116" s="62" t="s">
        <v>127</v>
      </c>
      <c r="B116" s="3" t="s">
        <v>46</v>
      </c>
      <c r="C116" s="60"/>
      <c r="D116" s="60"/>
      <c r="E116" s="64">
        <v>6924</v>
      </c>
      <c r="F116" s="14">
        <f t="shared" si="5"/>
        <v>6924</v>
      </c>
      <c r="G116" s="60"/>
      <c r="H116" s="61">
        <v>2015</v>
      </c>
      <c r="I116" s="60"/>
      <c r="J116" s="55" t="s">
        <v>128</v>
      </c>
      <c r="K116" s="60"/>
      <c r="L116" s="60"/>
    </row>
    <row r="117" spans="1:15" x14ac:dyDescent="0.25">
      <c r="A117" s="321" t="s">
        <v>123</v>
      </c>
      <c r="B117" s="322"/>
      <c r="C117" s="56"/>
      <c r="D117" s="56"/>
      <c r="E117" s="67">
        <f>SUM(E112:E116)</f>
        <v>85025.02</v>
      </c>
      <c r="F117" s="67">
        <f>SUM(F112:F116)</f>
        <v>85025.02</v>
      </c>
      <c r="G117" s="56"/>
      <c r="H117" s="57"/>
      <c r="I117" s="56"/>
      <c r="J117" s="56"/>
      <c r="K117" s="56"/>
      <c r="L117" s="56"/>
    </row>
    <row r="118" spans="1:15" x14ac:dyDescent="0.25">
      <c r="A118" s="318" t="s">
        <v>134</v>
      </c>
      <c r="B118" s="319"/>
      <c r="C118" s="68"/>
      <c r="D118" s="68"/>
      <c r="E118" s="71">
        <f>E104+E111+E117</f>
        <v>348711</v>
      </c>
      <c r="F118" s="71">
        <f>F104+F111+F117</f>
        <v>348711</v>
      </c>
      <c r="G118" s="56"/>
      <c r="H118" s="69"/>
      <c r="I118" s="68"/>
      <c r="J118" s="68"/>
      <c r="K118" s="68"/>
      <c r="L118" s="68"/>
      <c r="M118" s="71">
        <f>M104+M111+M117</f>
        <v>0</v>
      </c>
      <c r="N118" s="71">
        <f>N104+N111+N117</f>
        <v>0</v>
      </c>
      <c r="O118" s="71">
        <f>O104+O111+O117</f>
        <v>0</v>
      </c>
    </row>
    <row r="119" spans="1:15" x14ac:dyDescent="0.25">
      <c r="A119" s="356" t="s">
        <v>153</v>
      </c>
      <c r="B119" s="356"/>
      <c r="E119" s="79">
        <f>E100+E118</f>
        <v>27528692.609999999</v>
      </c>
      <c r="F119" s="79">
        <f>F100+F118</f>
        <v>10243610.529999999</v>
      </c>
      <c r="M119" s="79">
        <f>M100+M118</f>
        <v>0</v>
      </c>
      <c r="N119" s="79">
        <f>N100+N118</f>
        <v>134447.79999999999</v>
      </c>
      <c r="O119" s="79">
        <f>O100+O118</f>
        <v>0</v>
      </c>
    </row>
    <row r="120" spans="1:15" x14ac:dyDescent="0.25">
      <c r="A120" s="355" t="s">
        <v>154</v>
      </c>
      <c r="B120" s="355"/>
      <c r="C120" s="80"/>
      <c r="D120" s="80"/>
      <c r="E120" s="81">
        <f>E20+E99+E30-E26-E27-E22-E23-E24-E28</f>
        <v>25008249.609999999</v>
      </c>
      <c r="F120" s="81">
        <f>F20+F99+F30-F26-F27-F22-F23-F24-F28</f>
        <v>7723167.5299999993</v>
      </c>
      <c r="G120" s="80"/>
      <c r="H120" s="80"/>
      <c r="I120" s="80"/>
      <c r="J120" s="80"/>
      <c r="K120" s="80"/>
      <c r="L120" s="80"/>
      <c r="M120" s="81">
        <f>M20+M99+M30-M26-M27-M22-M23-M24-M28</f>
        <v>0</v>
      </c>
      <c r="N120" s="81">
        <f>N20+N99+N30-N26-N27-N22-N23-N24-N28</f>
        <v>134447.79999999999</v>
      </c>
      <c r="O120" s="81">
        <f>O20+O99+O30-O26-O27-O22-O23-O24-O28</f>
        <v>0</v>
      </c>
    </row>
    <row r="121" spans="1:15" x14ac:dyDescent="0.25">
      <c r="A121" s="9" t="s">
        <v>111</v>
      </c>
    </row>
    <row r="122" spans="1:15" ht="81.55" x14ac:dyDescent="0.25">
      <c r="A122" s="15" t="s">
        <v>63</v>
      </c>
      <c r="B122" s="3" t="s">
        <v>46</v>
      </c>
      <c r="C122" s="19" t="s">
        <v>67</v>
      </c>
      <c r="D122" s="11"/>
      <c r="E122" s="11"/>
      <c r="F122" s="11"/>
      <c r="G122" s="14">
        <v>325952.78999999998</v>
      </c>
      <c r="H122" s="11"/>
      <c r="I122" s="11"/>
      <c r="J122" s="86" t="s">
        <v>155</v>
      </c>
      <c r="K122" s="11"/>
      <c r="L122" s="11"/>
    </row>
    <row r="123" spans="1:15" ht="36" customHeight="1" x14ac:dyDescent="0.25">
      <c r="A123" s="15" t="s">
        <v>64</v>
      </c>
      <c r="B123" s="3" t="s">
        <v>46</v>
      </c>
      <c r="C123" s="19" t="s">
        <v>68</v>
      </c>
      <c r="D123" s="11"/>
      <c r="E123" s="11"/>
      <c r="F123" s="11"/>
      <c r="G123" s="14">
        <v>694800</v>
      </c>
      <c r="H123" s="11"/>
      <c r="I123" s="11"/>
      <c r="J123" s="11"/>
      <c r="K123" s="11"/>
      <c r="L123" s="11"/>
    </row>
    <row r="124" spans="1:15" ht="37.549999999999997" customHeight="1" x14ac:dyDescent="0.25">
      <c r="A124" s="15" t="s">
        <v>65</v>
      </c>
      <c r="B124" s="3" t="s">
        <v>46</v>
      </c>
      <c r="C124" s="19" t="s">
        <v>69</v>
      </c>
      <c r="D124" s="11"/>
      <c r="E124" s="11"/>
      <c r="F124" s="11"/>
      <c r="G124" s="14">
        <v>25266123.620000001</v>
      </c>
      <c r="H124" s="19">
        <v>2016</v>
      </c>
      <c r="I124" s="11"/>
      <c r="J124" s="11"/>
      <c r="K124" s="11"/>
      <c r="L124" s="11"/>
    </row>
    <row r="125" spans="1:15" ht="34.5" customHeight="1" x14ac:dyDescent="0.25">
      <c r="A125" s="15" t="s">
        <v>66</v>
      </c>
      <c r="B125" s="3" t="s">
        <v>46</v>
      </c>
      <c r="C125" s="19" t="s">
        <v>70</v>
      </c>
      <c r="D125" s="11"/>
      <c r="E125" s="11"/>
      <c r="F125" s="11"/>
      <c r="G125" s="14">
        <v>16160231.800000001</v>
      </c>
      <c r="H125" s="19">
        <v>2016</v>
      </c>
      <c r="I125" s="11"/>
      <c r="J125" s="11"/>
      <c r="K125" s="11"/>
      <c r="L125" s="11"/>
    </row>
    <row r="126" spans="1:15" x14ac:dyDescent="0.25">
      <c r="A126" s="328" t="s">
        <v>110</v>
      </c>
      <c r="B126" s="329"/>
      <c r="C126" s="82"/>
      <c r="D126" s="82"/>
      <c r="E126" s="83"/>
      <c r="F126" s="83"/>
      <c r="G126" s="85">
        <f>SUM(G122:G125)</f>
        <v>42447108.210000001</v>
      </c>
      <c r="H126" s="84"/>
      <c r="I126" s="84"/>
      <c r="J126" s="84"/>
      <c r="K126" s="84"/>
      <c r="L126" s="84"/>
      <c r="M126" s="85">
        <f>SUM(M122:M125)</f>
        <v>0</v>
      </c>
      <c r="N126" s="85">
        <f>SUM(N122:N125)</f>
        <v>0</v>
      </c>
      <c r="O126" s="85">
        <f>SUM(O122:O125)</f>
        <v>0</v>
      </c>
    </row>
    <row r="128" spans="1:15" ht="14.95" customHeight="1" x14ac:dyDescent="0.25">
      <c r="A128" s="317" t="s">
        <v>156</v>
      </c>
      <c r="B128" s="317"/>
      <c r="C128" s="317"/>
      <c r="D128" s="317"/>
      <c r="E128" s="317"/>
      <c r="F128" s="317"/>
      <c r="G128" s="317"/>
      <c r="H128" s="317"/>
      <c r="I128" s="317"/>
      <c r="J128" s="317"/>
      <c r="K128" s="317"/>
      <c r="L128" s="317"/>
    </row>
    <row r="129" spans="1:12" x14ac:dyDescent="0.25">
      <c r="A129" s="87"/>
      <c r="B129" s="90"/>
      <c r="C129" s="90"/>
      <c r="D129" s="90"/>
      <c r="E129" s="90"/>
      <c r="F129" s="90"/>
      <c r="G129" s="90"/>
    </row>
    <row r="130" spans="1:12" ht="44.15" x14ac:dyDescent="0.25">
      <c r="A130" s="91" t="s">
        <v>157</v>
      </c>
      <c r="B130" s="3" t="s">
        <v>46</v>
      </c>
      <c r="C130" s="10"/>
      <c r="D130" s="10"/>
      <c r="E130" s="88">
        <v>1790</v>
      </c>
      <c r="F130" s="14">
        <f t="shared" ref="F130:F132" si="6">E130</f>
        <v>1790</v>
      </c>
      <c r="G130" s="12"/>
      <c r="H130" s="12">
        <v>2015</v>
      </c>
      <c r="I130" s="10"/>
      <c r="J130" s="10"/>
      <c r="K130" s="10"/>
      <c r="L130" s="10"/>
    </row>
    <row r="131" spans="1:12" ht="33.799999999999997" customHeight="1" x14ac:dyDescent="0.25">
      <c r="A131" s="92" t="s">
        <v>158</v>
      </c>
      <c r="B131" s="3" t="s">
        <v>46</v>
      </c>
      <c r="C131" s="10"/>
      <c r="D131" s="10"/>
      <c r="E131" s="88">
        <v>999</v>
      </c>
      <c r="F131" s="14">
        <f t="shared" si="6"/>
        <v>999</v>
      </c>
      <c r="G131" s="12"/>
      <c r="H131" s="12">
        <v>2017</v>
      </c>
      <c r="I131" s="10"/>
      <c r="J131" s="10"/>
      <c r="K131" s="10"/>
      <c r="L131" s="10"/>
    </row>
    <row r="132" spans="1:12" ht="33.799999999999997" customHeight="1" x14ac:dyDescent="0.25">
      <c r="A132" s="92" t="s">
        <v>159</v>
      </c>
      <c r="B132" s="3" t="s">
        <v>46</v>
      </c>
      <c r="C132" s="10"/>
      <c r="D132" s="10"/>
      <c r="E132" s="88">
        <v>999</v>
      </c>
      <c r="F132" s="14">
        <f t="shared" si="6"/>
        <v>999</v>
      </c>
      <c r="G132" s="12"/>
      <c r="H132" s="12">
        <v>2017</v>
      </c>
      <c r="I132" s="10"/>
      <c r="J132" s="10"/>
      <c r="K132" s="10"/>
      <c r="L132" s="10"/>
    </row>
    <row r="139" spans="1:12" ht="15.65" x14ac:dyDescent="0.25">
      <c r="A139" s="66" t="s">
        <v>129</v>
      </c>
    </row>
    <row r="140" spans="1:12" ht="15.65" x14ac:dyDescent="0.25">
      <c r="A140" s="66" t="s">
        <v>130</v>
      </c>
    </row>
    <row r="141" spans="1:12" ht="15.65" x14ac:dyDescent="0.25">
      <c r="A141" s="66"/>
    </row>
    <row r="142" spans="1:12" ht="15.65" x14ac:dyDescent="0.25">
      <c r="A142" s="66" t="s">
        <v>131</v>
      </c>
    </row>
  </sheetData>
  <mergeCells count="56">
    <mergeCell ref="A2:L2"/>
    <mergeCell ref="M2:O2"/>
    <mergeCell ref="A5:L5"/>
    <mergeCell ref="A6:L6"/>
    <mergeCell ref="A9:A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4:A16"/>
    <mergeCell ref="D14:D16"/>
    <mergeCell ref="E14:E16"/>
    <mergeCell ref="F14:F16"/>
    <mergeCell ref="G14:G16"/>
    <mergeCell ref="H14:H16"/>
    <mergeCell ref="A21:L21"/>
    <mergeCell ref="I14:I16"/>
    <mergeCell ref="J14:J16"/>
    <mergeCell ref="K14:K16"/>
    <mergeCell ref="L14:L16"/>
    <mergeCell ref="A17:A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B20"/>
    <mergeCell ref="A119:B119"/>
    <mergeCell ref="A120:B120"/>
    <mergeCell ref="A126:B126"/>
    <mergeCell ref="A128:L128"/>
    <mergeCell ref="A30:B30"/>
    <mergeCell ref="A99:B99"/>
    <mergeCell ref="A104:B104"/>
    <mergeCell ref="A111:B111"/>
    <mergeCell ref="A117:B117"/>
    <mergeCell ref="A118:B118"/>
  </mergeCells>
  <pageMargins left="0.18" right="0.22" top="0.18" bottom="0.33" header="0.11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5"/>
  <sheetViews>
    <sheetView workbookViewId="0">
      <pane ySplit="7" topLeftCell="A58" activePane="bottomLeft" state="frozen"/>
      <selection pane="bottomLeft" activeCell="C60" sqref="C60:J60"/>
    </sheetView>
  </sheetViews>
  <sheetFormatPr defaultColWidth="9.125" defaultRowHeight="14.3" x14ac:dyDescent="0.25"/>
  <cols>
    <col min="1" max="1" width="19.625" style="2" customWidth="1"/>
    <col min="2" max="2" width="26.25" style="2" customWidth="1"/>
    <col min="3" max="3" width="13.75" style="2" customWidth="1"/>
    <col min="4" max="4" width="10.375" style="2" customWidth="1"/>
    <col min="5" max="5" width="12" style="2" customWidth="1"/>
    <col min="6" max="6" width="11" style="2" customWidth="1"/>
    <col min="7" max="7" width="11.375" style="2" customWidth="1"/>
    <col min="8" max="8" width="5.375" style="2" customWidth="1"/>
    <col min="9" max="9" width="6.25" style="2" customWidth="1"/>
    <col min="10" max="10" width="10.25" style="2" customWidth="1"/>
    <col min="11" max="11" width="6.875" style="2" customWidth="1"/>
    <col min="12" max="12" width="7.375" style="2" customWidth="1"/>
    <col min="13" max="13" width="9.75" style="2" customWidth="1"/>
    <col min="14" max="14" width="10" style="2" customWidth="1"/>
    <col min="15" max="15" width="8.625" style="2" customWidth="1"/>
    <col min="16" max="16384" width="9.125" style="2"/>
  </cols>
  <sheetData>
    <row r="2" spans="1:15" ht="25.5" customHeight="1" x14ac:dyDescent="0.25">
      <c r="A2" s="344" t="s">
        <v>181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353">
        <v>42928</v>
      </c>
      <c r="N2" s="354"/>
      <c r="O2" s="354"/>
    </row>
    <row r="3" spans="1:15" ht="124.5" customHeight="1" x14ac:dyDescent="0.25">
      <c r="A3" s="1" t="s">
        <v>11</v>
      </c>
      <c r="B3" s="1" t="s">
        <v>10</v>
      </c>
      <c r="C3" s="1" t="s">
        <v>9</v>
      </c>
      <c r="D3" s="1" t="s">
        <v>8</v>
      </c>
      <c r="E3" s="1" t="s">
        <v>7</v>
      </c>
      <c r="F3" s="1" t="s">
        <v>6</v>
      </c>
      <c r="G3" s="1" t="s">
        <v>112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  <c r="M3" s="102" t="s">
        <v>182</v>
      </c>
      <c r="N3" s="103" t="s">
        <v>183</v>
      </c>
      <c r="O3" s="103" t="s">
        <v>191</v>
      </c>
    </row>
    <row r="4" spans="1:15" ht="9.69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5" ht="13.75" customHeight="1" x14ac:dyDescent="0.25">
      <c r="A5" s="323" t="s">
        <v>106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5"/>
    </row>
    <row r="6" spans="1:15" ht="14.95" customHeight="1" x14ac:dyDescent="0.25">
      <c r="A6" s="347" t="s">
        <v>13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</row>
    <row r="7" spans="1:15" ht="36.700000000000003" customHeight="1" x14ac:dyDescent="0.25">
      <c r="A7" s="5" t="s">
        <v>12</v>
      </c>
      <c r="B7" s="6" t="s">
        <v>20</v>
      </c>
      <c r="C7" s="19" t="s">
        <v>100</v>
      </c>
      <c r="D7" s="41" t="s">
        <v>83</v>
      </c>
      <c r="E7" s="21">
        <v>58706</v>
      </c>
      <c r="F7" s="21">
        <v>21721</v>
      </c>
      <c r="G7" s="3"/>
      <c r="H7" s="24">
        <v>1976</v>
      </c>
      <c r="I7" s="3"/>
      <c r="J7" s="3"/>
      <c r="K7" s="3"/>
      <c r="L7" s="3"/>
    </row>
    <row r="8" spans="1:15" ht="35.5" customHeight="1" x14ac:dyDescent="0.25">
      <c r="A8" s="5" t="s">
        <v>14</v>
      </c>
      <c r="B8" s="7" t="s">
        <v>18</v>
      </c>
      <c r="C8" s="19" t="s">
        <v>101</v>
      </c>
      <c r="D8" s="41" t="s">
        <v>83</v>
      </c>
      <c r="E8" s="21">
        <v>92024</v>
      </c>
      <c r="F8" s="21">
        <v>34049</v>
      </c>
      <c r="G8" s="3"/>
      <c r="H8" s="24">
        <v>1978</v>
      </c>
      <c r="I8" s="3"/>
      <c r="J8" s="3"/>
      <c r="K8" s="3"/>
      <c r="L8" s="3"/>
    </row>
    <row r="9" spans="1:15" ht="36" customHeight="1" x14ac:dyDescent="0.25">
      <c r="A9" s="332" t="s">
        <v>15</v>
      </c>
      <c r="B9" s="39" t="s">
        <v>19</v>
      </c>
      <c r="C9" s="19" t="s">
        <v>92</v>
      </c>
      <c r="D9" s="338" t="s">
        <v>83</v>
      </c>
      <c r="E9" s="350">
        <v>419907</v>
      </c>
      <c r="F9" s="350">
        <v>155365</v>
      </c>
      <c r="G9" s="332"/>
      <c r="H9" s="335">
        <v>1979</v>
      </c>
      <c r="I9" s="332"/>
      <c r="J9" s="332"/>
      <c r="K9" s="332"/>
      <c r="L9" s="332"/>
    </row>
    <row r="10" spans="1:15" ht="37.549999999999997" customHeight="1" x14ac:dyDescent="0.25">
      <c r="A10" s="334"/>
      <c r="B10" s="39" t="s">
        <v>21</v>
      </c>
      <c r="C10" s="19" t="s">
        <v>93</v>
      </c>
      <c r="D10" s="339"/>
      <c r="E10" s="351"/>
      <c r="F10" s="351"/>
      <c r="G10" s="334"/>
      <c r="H10" s="337"/>
      <c r="I10" s="334"/>
      <c r="J10" s="334"/>
      <c r="K10" s="334"/>
      <c r="L10" s="334"/>
    </row>
    <row r="11" spans="1:15" ht="36" customHeight="1" x14ac:dyDescent="0.25">
      <c r="A11" s="333"/>
      <c r="B11" s="39" t="s">
        <v>22</v>
      </c>
      <c r="C11" s="19" t="s">
        <v>94</v>
      </c>
      <c r="D11" s="340"/>
      <c r="E11" s="352"/>
      <c r="F11" s="352"/>
      <c r="G11" s="333"/>
      <c r="H11" s="336"/>
      <c r="I11" s="333"/>
      <c r="J11" s="333"/>
      <c r="K11" s="333"/>
      <c r="L11" s="333"/>
    </row>
    <row r="12" spans="1:15" ht="36" customHeight="1" x14ac:dyDescent="0.25">
      <c r="A12" s="332" t="s">
        <v>16</v>
      </c>
      <c r="B12" s="7" t="s">
        <v>23</v>
      </c>
      <c r="C12" s="19" t="s">
        <v>95</v>
      </c>
      <c r="D12" s="341" t="s">
        <v>83</v>
      </c>
      <c r="E12" s="350">
        <v>164224</v>
      </c>
      <c r="F12" s="350">
        <v>60762</v>
      </c>
      <c r="G12" s="332"/>
      <c r="H12" s="335">
        <v>1977</v>
      </c>
      <c r="I12" s="332"/>
      <c r="J12" s="332"/>
      <c r="K12" s="332"/>
      <c r="L12" s="332"/>
    </row>
    <row r="13" spans="1:15" ht="36" customHeight="1" x14ac:dyDescent="0.25">
      <c r="A13" s="333"/>
      <c r="B13" s="7" t="s">
        <v>24</v>
      </c>
      <c r="C13" s="19" t="s">
        <v>96</v>
      </c>
      <c r="D13" s="342"/>
      <c r="E13" s="352"/>
      <c r="F13" s="352"/>
      <c r="G13" s="333"/>
      <c r="H13" s="336"/>
      <c r="I13" s="333"/>
      <c r="J13" s="333"/>
      <c r="K13" s="333"/>
      <c r="L13" s="333"/>
    </row>
    <row r="14" spans="1:15" ht="36.700000000000003" customHeight="1" x14ac:dyDescent="0.25">
      <c r="A14" s="332" t="s">
        <v>17</v>
      </c>
      <c r="B14" s="7" t="s">
        <v>25</v>
      </c>
      <c r="C14" s="19" t="s">
        <v>97</v>
      </c>
      <c r="D14" s="341" t="s">
        <v>83</v>
      </c>
      <c r="E14" s="350">
        <v>1533382</v>
      </c>
      <c r="F14" s="350">
        <v>567351</v>
      </c>
      <c r="G14" s="332"/>
      <c r="H14" s="335">
        <v>1989</v>
      </c>
      <c r="I14" s="332"/>
      <c r="J14" s="332"/>
      <c r="K14" s="332"/>
      <c r="L14" s="332"/>
    </row>
    <row r="15" spans="1:15" ht="36" customHeight="1" x14ac:dyDescent="0.25">
      <c r="A15" s="334"/>
      <c r="B15" s="7" t="s">
        <v>26</v>
      </c>
      <c r="C15" s="19" t="s">
        <v>98</v>
      </c>
      <c r="D15" s="343"/>
      <c r="E15" s="351"/>
      <c r="F15" s="351"/>
      <c r="G15" s="334"/>
      <c r="H15" s="337"/>
      <c r="I15" s="334"/>
      <c r="J15" s="334"/>
      <c r="K15" s="334"/>
      <c r="L15" s="334"/>
    </row>
    <row r="16" spans="1:15" ht="35.5" customHeight="1" x14ac:dyDescent="0.25">
      <c r="A16" s="333"/>
      <c r="B16" s="7" t="s">
        <v>27</v>
      </c>
      <c r="C16" s="19" t="s">
        <v>99</v>
      </c>
      <c r="D16" s="342"/>
      <c r="E16" s="352"/>
      <c r="F16" s="352"/>
      <c r="G16" s="333"/>
      <c r="H16" s="336"/>
      <c r="I16" s="333"/>
      <c r="J16" s="333"/>
      <c r="K16" s="333"/>
      <c r="L16" s="333"/>
    </row>
    <row r="17" spans="1:12" ht="46.55" customHeight="1" x14ac:dyDescent="0.25">
      <c r="A17" s="337" t="s">
        <v>80</v>
      </c>
      <c r="B17" s="40" t="s">
        <v>103</v>
      </c>
      <c r="C17" s="19" t="s">
        <v>102</v>
      </c>
      <c r="D17" s="38"/>
      <c r="E17" s="77"/>
      <c r="F17" s="77"/>
      <c r="G17" s="36"/>
      <c r="H17" s="37"/>
      <c r="I17" s="36"/>
      <c r="J17" s="36"/>
      <c r="K17" s="36"/>
      <c r="L17" s="36"/>
    </row>
    <row r="18" spans="1:12" ht="45.7" customHeight="1" x14ac:dyDescent="0.25">
      <c r="A18" s="337"/>
      <c r="B18" s="3" t="s">
        <v>81</v>
      </c>
      <c r="C18" s="19" t="s">
        <v>104</v>
      </c>
      <c r="D18" s="332" t="s">
        <v>84</v>
      </c>
      <c r="E18" s="350">
        <v>111454</v>
      </c>
      <c r="F18" s="350">
        <v>62702</v>
      </c>
      <c r="G18" s="332"/>
      <c r="H18" s="332"/>
      <c r="I18" s="332"/>
      <c r="J18" s="332"/>
      <c r="K18" s="332"/>
      <c r="L18" s="332"/>
    </row>
    <row r="19" spans="1:12" ht="45" customHeight="1" x14ac:dyDescent="0.25">
      <c r="A19" s="336"/>
      <c r="B19" s="3" t="s">
        <v>82</v>
      </c>
      <c r="C19" s="19" t="s">
        <v>105</v>
      </c>
      <c r="D19" s="333"/>
      <c r="E19" s="352"/>
      <c r="F19" s="352"/>
      <c r="G19" s="333"/>
      <c r="H19" s="333"/>
      <c r="I19" s="333"/>
      <c r="J19" s="333"/>
      <c r="K19" s="333"/>
      <c r="L19" s="333"/>
    </row>
    <row r="20" spans="1:12" ht="17.5" customHeight="1" x14ac:dyDescent="0.25">
      <c r="A20" s="326" t="s">
        <v>91</v>
      </c>
      <c r="B20" s="327"/>
      <c r="C20" s="45"/>
      <c r="D20" s="45"/>
      <c r="E20" s="46">
        <f>SUM(E7:E19)</f>
        <v>2379697</v>
      </c>
      <c r="F20" s="46">
        <f>SUM(F7:F19)</f>
        <v>901950</v>
      </c>
      <c r="G20" s="45"/>
      <c r="H20" s="45"/>
      <c r="I20" s="45"/>
      <c r="J20" s="45"/>
      <c r="K20" s="45"/>
      <c r="L20" s="45"/>
    </row>
    <row r="21" spans="1:12" x14ac:dyDescent="0.25">
      <c r="A21" s="347" t="s">
        <v>0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9"/>
    </row>
    <row r="22" spans="1:12" ht="68.95" customHeight="1" x14ac:dyDescent="0.25">
      <c r="A22" s="22" t="s">
        <v>72</v>
      </c>
      <c r="B22" s="3" t="s">
        <v>46</v>
      </c>
      <c r="C22" s="10"/>
      <c r="D22" s="3" t="s">
        <v>90</v>
      </c>
      <c r="E22" s="14">
        <v>155481</v>
      </c>
      <c r="F22" s="14">
        <f t="shared" ref="F22:F29" si="0">E22</f>
        <v>155481</v>
      </c>
      <c r="G22" s="10"/>
      <c r="H22" s="25">
        <v>1972</v>
      </c>
      <c r="I22" s="10"/>
      <c r="J22" s="10"/>
      <c r="K22" s="10"/>
      <c r="L22" s="10"/>
    </row>
    <row r="23" spans="1:12" ht="33.799999999999997" customHeight="1" x14ac:dyDescent="0.25">
      <c r="A23" s="22" t="s">
        <v>73</v>
      </c>
      <c r="B23" s="3" t="s">
        <v>46</v>
      </c>
      <c r="C23" s="10"/>
      <c r="D23" s="3" t="s">
        <v>85</v>
      </c>
      <c r="E23" s="14">
        <v>171235</v>
      </c>
      <c r="F23" s="14">
        <f t="shared" si="0"/>
        <v>171235</v>
      </c>
      <c r="G23" s="10"/>
      <c r="H23" s="25">
        <v>1986</v>
      </c>
      <c r="I23" s="10"/>
      <c r="J23" s="10"/>
      <c r="K23" s="10"/>
      <c r="L23" s="10"/>
    </row>
    <row r="24" spans="1:12" ht="34.5" customHeight="1" x14ac:dyDescent="0.25">
      <c r="A24" s="17" t="s">
        <v>74</v>
      </c>
      <c r="B24" s="3" t="s">
        <v>46</v>
      </c>
      <c r="C24" s="10"/>
      <c r="D24" s="3" t="s">
        <v>85</v>
      </c>
      <c r="E24" s="14">
        <v>171235</v>
      </c>
      <c r="F24" s="14">
        <f t="shared" si="0"/>
        <v>171235</v>
      </c>
      <c r="G24" s="10"/>
      <c r="H24" s="25">
        <v>1986</v>
      </c>
      <c r="I24" s="10"/>
      <c r="J24" s="10"/>
      <c r="K24" s="10"/>
      <c r="L24" s="10"/>
    </row>
    <row r="25" spans="1:12" ht="34.5" customHeight="1" x14ac:dyDescent="0.25">
      <c r="A25" s="18" t="s">
        <v>75</v>
      </c>
      <c r="B25" s="3" t="s">
        <v>46</v>
      </c>
      <c r="C25" s="10"/>
      <c r="D25" s="42"/>
      <c r="E25" s="14">
        <v>0</v>
      </c>
      <c r="F25" s="14">
        <f t="shared" si="0"/>
        <v>0</v>
      </c>
      <c r="G25" s="10"/>
      <c r="H25" s="25"/>
      <c r="I25" s="10"/>
      <c r="J25" s="10"/>
      <c r="K25" s="10"/>
      <c r="L25" s="10"/>
    </row>
    <row r="26" spans="1:12" ht="34.5" customHeight="1" x14ac:dyDescent="0.25">
      <c r="A26" s="17" t="s">
        <v>76</v>
      </c>
      <c r="B26" s="3" t="s">
        <v>46</v>
      </c>
      <c r="C26" s="10"/>
      <c r="D26" s="3" t="s">
        <v>85</v>
      </c>
      <c r="E26" s="14">
        <v>716163</v>
      </c>
      <c r="F26" s="14">
        <f t="shared" si="0"/>
        <v>716163</v>
      </c>
      <c r="G26" s="10"/>
      <c r="H26" s="25">
        <v>1984</v>
      </c>
      <c r="I26" s="10"/>
      <c r="J26" s="10"/>
      <c r="K26" s="10"/>
      <c r="L26" s="10"/>
    </row>
    <row r="27" spans="1:12" ht="35.5" customHeight="1" x14ac:dyDescent="0.25">
      <c r="A27" s="17" t="s">
        <v>77</v>
      </c>
      <c r="B27" s="3" t="s">
        <v>58</v>
      </c>
      <c r="C27" s="10"/>
      <c r="D27" s="3" t="s">
        <v>85</v>
      </c>
      <c r="E27" s="14">
        <v>238000</v>
      </c>
      <c r="F27" s="14">
        <f t="shared" si="0"/>
        <v>238000</v>
      </c>
      <c r="G27" s="10"/>
      <c r="H27" s="25">
        <v>1962</v>
      </c>
      <c r="I27" s="10"/>
      <c r="J27" s="27" t="s">
        <v>87</v>
      </c>
      <c r="K27" s="10"/>
      <c r="L27" s="10"/>
    </row>
    <row r="28" spans="1:12" ht="36" customHeight="1" x14ac:dyDescent="0.25">
      <c r="A28" s="17" t="s">
        <v>78</v>
      </c>
      <c r="B28" s="3" t="s">
        <v>60</v>
      </c>
      <c r="C28" s="10"/>
      <c r="D28" s="3" t="s">
        <v>85</v>
      </c>
      <c r="E28" s="14">
        <v>719618</v>
      </c>
      <c r="F28" s="14">
        <f t="shared" si="0"/>
        <v>719618</v>
      </c>
      <c r="G28" s="10"/>
      <c r="H28" s="25">
        <v>1972</v>
      </c>
      <c r="I28" s="10"/>
      <c r="J28" s="27" t="s">
        <v>87</v>
      </c>
      <c r="K28" s="10"/>
      <c r="L28" s="10"/>
    </row>
    <row r="29" spans="1:12" ht="32.6" x14ac:dyDescent="0.25">
      <c r="A29" s="23" t="s">
        <v>71</v>
      </c>
      <c r="B29" s="3" t="s">
        <v>49</v>
      </c>
      <c r="C29" s="10"/>
      <c r="D29" s="3" t="s">
        <v>85</v>
      </c>
      <c r="E29" s="14">
        <v>683655</v>
      </c>
      <c r="F29" s="14">
        <f t="shared" si="0"/>
        <v>683655</v>
      </c>
      <c r="G29" s="10"/>
      <c r="H29" s="19">
        <v>1940</v>
      </c>
      <c r="I29" s="10"/>
      <c r="J29" s="10"/>
      <c r="K29" s="10"/>
      <c r="L29" s="10"/>
    </row>
    <row r="30" spans="1:12" ht="18" customHeight="1" x14ac:dyDescent="0.25">
      <c r="A30" s="326" t="s">
        <v>86</v>
      </c>
      <c r="B30" s="327"/>
      <c r="C30" s="47"/>
      <c r="D30" s="47"/>
      <c r="E30" s="48">
        <f>SUM(E22:E29)</f>
        <v>2855387</v>
      </c>
      <c r="F30" s="48">
        <f>SUM(F22:F29)</f>
        <v>2855387</v>
      </c>
      <c r="G30" s="43"/>
      <c r="H30" s="43"/>
      <c r="I30" s="43"/>
      <c r="J30" s="43"/>
      <c r="K30" s="43"/>
      <c r="L30" s="43"/>
    </row>
    <row r="31" spans="1:12" x14ac:dyDescent="0.25">
      <c r="A31" s="8" t="s">
        <v>28</v>
      </c>
    </row>
    <row r="32" spans="1:12" ht="39.25" customHeight="1" x14ac:dyDescent="0.25">
      <c r="A32" s="16" t="s">
        <v>32</v>
      </c>
      <c r="B32" s="3" t="s">
        <v>46</v>
      </c>
      <c r="C32" s="10"/>
      <c r="D32" s="10"/>
      <c r="E32" s="14">
        <v>60150</v>
      </c>
      <c r="F32" s="14">
        <f t="shared" ref="F32:F33" si="1">E32</f>
        <v>60150</v>
      </c>
      <c r="G32" s="10"/>
      <c r="H32" s="19">
        <v>2009</v>
      </c>
      <c r="I32" s="10"/>
      <c r="J32" s="10"/>
      <c r="K32" s="10"/>
      <c r="L32" s="10"/>
    </row>
    <row r="33" spans="1:12" ht="37.549999999999997" customHeight="1" x14ac:dyDescent="0.25">
      <c r="A33" s="16" t="s">
        <v>33</v>
      </c>
      <c r="B33" s="3" t="s">
        <v>46</v>
      </c>
      <c r="C33" s="10"/>
      <c r="D33" s="10"/>
      <c r="E33" s="14">
        <v>20050</v>
      </c>
      <c r="F33" s="14">
        <f t="shared" si="1"/>
        <v>20050</v>
      </c>
      <c r="G33" s="10"/>
      <c r="H33" s="19">
        <v>2009</v>
      </c>
      <c r="I33" s="10"/>
      <c r="J33" s="10"/>
      <c r="K33" s="10"/>
      <c r="L33" s="10"/>
    </row>
    <row r="34" spans="1:12" ht="36" customHeight="1" x14ac:dyDescent="0.25">
      <c r="A34" s="16" t="s">
        <v>34</v>
      </c>
      <c r="B34" s="3" t="s">
        <v>46</v>
      </c>
      <c r="C34" s="10"/>
      <c r="D34" s="10"/>
      <c r="E34" s="14">
        <v>32175</v>
      </c>
      <c r="F34" s="14">
        <f>E34</f>
        <v>32175</v>
      </c>
      <c r="G34" s="10"/>
      <c r="H34" s="25">
        <v>1967</v>
      </c>
      <c r="I34" s="10"/>
      <c r="J34" s="10"/>
      <c r="K34" s="10"/>
      <c r="L34" s="10"/>
    </row>
    <row r="35" spans="1:12" ht="36" customHeight="1" x14ac:dyDescent="0.25">
      <c r="A35" s="16" t="s">
        <v>35</v>
      </c>
      <c r="B35" s="3" t="s">
        <v>46</v>
      </c>
      <c r="C35" s="10"/>
      <c r="D35" s="10"/>
      <c r="E35" s="14">
        <v>10725</v>
      </c>
      <c r="F35" s="14">
        <f t="shared" ref="F35:F42" si="2">E35</f>
        <v>10725</v>
      </c>
      <c r="G35" s="10"/>
      <c r="H35" s="25">
        <v>1967</v>
      </c>
      <c r="I35" s="10"/>
      <c r="J35" s="10"/>
      <c r="K35" s="10"/>
      <c r="L35" s="10"/>
    </row>
    <row r="36" spans="1:12" ht="34.5" customHeight="1" x14ac:dyDescent="0.25">
      <c r="A36" s="16" t="s">
        <v>36</v>
      </c>
      <c r="B36" s="3" t="s">
        <v>46</v>
      </c>
      <c r="C36" s="10"/>
      <c r="D36" s="10"/>
      <c r="E36" s="14">
        <v>32175</v>
      </c>
      <c r="F36" s="14">
        <f t="shared" si="2"/>
        <v>32175</v>
      </c>
      <c r="G36" s="10"/>
      <c r="H36" s="25">
        <v>1967</v>
      </c>
      <c r="I36" s="10"/>
      <c r="J36" s="10"/>
      <c r="K36" s="10"/>
      <c r="L36" s="10"/>
    </row>
    <row r="37" spans="1:12" ht="34.5" customHeight="1" x14ac:dyDescent="0.25">
      <c r="A37" s="16" t="s">
        <v>37</v>
      </c>
      <c r="B37" s="3" t="s">
        <v>46</v>
      </c>
      <c r="C37" s="10"/>
      <c r="D37" s="10"/>
      <c r="E37" s="14">
        <v>10725</v>
      </c>
      <c r="F37" s="14">
        <f t="shared" si="2"/>
        <v>10725</v>
      </c>
      <c r="G37" s="10"/>
      <c r="H37" s="25">
        <v>1967</v>
      </c>
      <c r="I37" s="10"/>
      <c r="J37" s="10"/>
      <c r="K37" s="10"/>
      <c r="L37" s="10"/>
    </row>
    <row r="38" spans="1:12" ht="35.5" customHeight="1" x14ac:dyDescent="0.25">
      <c r="A38" s="16" t="s">
        <v>38</v>
      </c>
      <c r="B38" s="3" t="s">
        <v>46</v>
      </c>
      <c r="C38" s="10"/>
      <c r="D38" s="10"/>
      <c r="E38" s="14">
        <v>57356.62</v>
      </c>
      <c r="F38" s="14">
        <f t="shared" si="2"/>
        <v>57356.62</v>
      </c>
      <c r="G38" s="10"/>
      <c r="H38" s="19">
        <v>1980</v>
      </c>
      <c r="I38" s="10"/>
      <c r="J38" s="10"/>
      <c r="K38" s="10"/>
      <c r="L38" s="10"/>
    </row>
    <row r="39" spans="1:12" ht="33.799999999999997" customHeight="1" x14ac:dyDescent="0.25">
      <c r="A39" s="16" t="s">
        <v>39</v>
      </c>
      <c r="B39" s="3" t="s">
        <v>46</v>
      </c>
      <c r="C39" s="19"/>
      <c r="D39" s="10"/>
      <c r="E39" s="14">
        <v>19118.88</v>
      </c>
      <c r="F39" s="14">
        <f t="shared" si="2"/>
        <v>19118.88</v>
      </c>
      <c r="G39" s="10"/>
      <c r="H39" s="19">
        <v>1980</v>
      </c>
      <c r="I39" s="10"/>
      <c r="J39" s="10"/>
      <c r="K39" s="10"/>
      <c r="L39" s="10"/>
    </row>
    <row r="40" spans="1:12" ht="32.950000000000003" customHeight="1" x14ac:dyDescent="0.25">
      <c r="A40" s="17" t="s">
        <v>40</v>
      </c>
      <c r="B40" s="3" t="s">
        <v>47</v>
      </c>
      <c r="C40" s="10"/>
      <c r="D40" s="10"/>
      <c r="E40" s="14">
        <v>29031.75</v>
      </c>
      <c r="F40" s="14">
        <f t="shared" si="2"/>
        <v>29031.75</v>
      </c>
      <c r="G40" s="10"/>
      <c r="H40" s="19">
        <v>1988</v>
      </c>
      <c r="I40" s="10"/>
      <c r="J40" s="10"/>
      <c r="K40" s="10"/>
      <c r="L40" s="10"/>
    </row>
    <row r="41" spans="1:12" ht="34.5" customHeight="1" x14ac:dyDescent="0.25">
      <c r="A41" s="17" t="s">
        <v>138</v>
      </c>
      <c r="B41" s="3" t="s">
        <v>48</v>
      </c>
      <c r="C41" s="10"/>
      <c r="D41" s="10"/>
      <c r="E41" s="14">
        <v>29031.75</v>
      </c>
      <c r="F41" s="14">
        <f t="shared" si="2"/>
        <v>29031.75</v>
      </c>
      <c r="G41" s="10"/>
      <c r="H41" s="19">
        <v>1988</v>
      </c>
      <c r="I41" s="10"/>
      <c r="J41" s="10"/>
      <c r="K41" s="10"/>
      <c r="L41" s="10"/>
    </row>
    <row r="42" spans="1:12" ht="35.5" customHeight="1" x14ac:dyDescent="0.25">
      <c r="A42" s="17" t="s">
        <v>139</v>
      </c>
      <c r="B42" s="3" t="s">
        <v>48</v>
      </c>
      <c r="C42" s="10"/>
      <c r="D42" s="10"/>
      <c r="E42" s="14">
        <v>9677.25</v>
      </c>
      <c r="F42" s="14">
        <f t="shared" si="2"/>
        <v>9677.25</v>
      </c>
      <c r="G42" s="10"/>
      <c r="H42" s="19">
        <v>1988</v>
      </c>
      <c r="I42" s="10"/>
      <c r="J42" s="10"/>
      <c r="K42" s="10"/>
      <c r="L42" s="10"/>
    </row>
    <row r="43" spans="1:12" ht="34.5" customHeight="1" x14ac:dyDescent="0.25">
      <c r="A43" s="17" t="s">
        <v>41</v>
      </c>
      <c r="B43" s="3" t="s">
        <v>49</v>
      </c>
      <c r="C43" s="10"/>
      <c r="D43" s="10"/>
      <c r="E43" s="14">
        <v>39501</v>
      </c>
      <c r="F43" s="14">
        <f>E43</f>
        <v>39501</v>
      </c>
      <c r="G43" s="10"/>
      <c r="H43" s="19">
        <v>1988</v>
      </c>
      <c r="I43" s="10"/>
      <c r="J43" s="10"/>
      <c r="K43" s="10"/>
      <c r="L43" s="10"/>
    </row>
    <row r="44" spans="1:12" ht="34.5" customHeight="1" x14ac:dyDescent="0.25">
      <c r="A44" s="17" t="s">
        <v>142</v>
      </c>
      <c r="B44" s="3" t="s">
        <v>49</v>
      </c>
      <c r="C44" s="10"/>
      <c r="D44" s="10"/>
      <c r="E44" s="14">
        <v>13167</v>
      </c>
      <c r="F44" s="14">
        <f>E44</f>
        <v>13167</v>
      </c>
      <c r="G44" s="10"/>
      <c r="H44" s="19">
        <v>1988</v>
      </c>
      <c r="I44" s="10"/>
      <c r="J44" s="10"/>
      <c r="K44" s="10"/>
      <c r="L44" s="10"/>
    </row>
    <row r="45" spans="1:12" ht="36" customHeight="1" x14ac:dyDescent="0.25">
      <c r="A45" s="17" t="s">
        <v>42</v>
      </c>
      <c r="B45" s="3" t="s">
        <v>46</v>
      </c>
      <c r="C45" s="10"/>
      <c r="D45" s="10"/>
      <c r="E45" s="14">
        <v>1464827.25</v>
      </c>
      <c r="F45" s="14">
        <v>468744.75</v>
      </c>
      <c r="G45" s="10"/>
      <c r="H45" s="19">
        <v>2006</v>
      </c>
      <c r="I45" s="10"/>
      <c r="J45" s="10"/>
      <c r="K45" s="10"/>
      <c r="L45" s="10"/>
    </row>
    <row r="46" spans="1:12" ht="35.5" customHeight="1" x14ac:dyDescent="0.25">
      <c r="A46" s="18" t="s">
        <v>43</v>
      </c>
      <c r="B46" s="3" t="s">
        <v>46</v>
      </c>
      <c r="C46" s="10"/>
      <c r="D46" s="10"/>
      <c r="E46" s="14">
        <v>488275.75</v>
      </c>
      <c r="F46" s="14">
        <v>156248.25</v>
      </c>
      <c r="G46" s="10"/>
      <c r="H46" s="19">
        <v>2006</v>
      </c>
      <c r="I46" s="10"/>
      <c r="J46" s="10"/>
      <c r="K46" s="10"/>
      <c r="L46" s="10"/>
    </row>
    <row r="47" spans="1:12" ht="35.5" customHeight="1" x14ac:dyDescent="0.25">
      <c r="A47" s="18" t="s">
        <v>44</v>
      </c>
      <c r="B47" s="3" t="s">
        <v>46</v>
      </c>
      <c r="C47" s="10"/>
      <c r="D47" s="10"/>
      <c r="E47" s="14">
        <v>15738288.08</v>
      </c>
      <c r="F47" s="14">
        <v>1259063</v>
      </c>
      <c r="G47" s="10"/>
      <c r="H47" s="19">
        <v>2012</v>
      </c>
      <c r="I47" s="10"/>
      <c r="J47" s="10"/>
      <c r="K47" s="10"/>
      <c r="L47" s="10"/>
    </row>
    <row r="48" spans="1:12" ht="35.5" customHeight="1" x14ac:dyDescent="0.25">
      <c r="A48" s="18" t="s">
        <v>143</v>
      </c>
      <c r="B48" s="3" t="s">
        <v>59</v>
      </c>
      <c r="C48" s="10"/>
      <c r="D48" s="10"/>
      <c r="E48" s="14">
        <v>28450</v>
      </c>
      <c r="F48" s="14">
        <f>E48</f>
        <v>28450</v>
      </c>
      <c r="G48" s="10"/>
      <c r="H48" s="19">
        <v>1988</v>
      </c>
      <c r="I48" s="10"/>
      <c r="J48" s="10"/>
      <c r="K48" s="10"/>
      <c r="L48" s="10"/>
    </row>
    <row r="49" spans="1:12" ht="34.5" customHeight="1" x14ac:dyDescent="0.25">
      <c r="A49" s="17" t="s">
        <v>45</v>
      </c>
      <c r="B49" s="3" t="s">
        <v>50</v>
      </c>
      <c r="C49" s="10"/>
      <c r="D49" s="10"/>
      <c r="E49" s="14">
        <v>29033</v>
      </c>
      <c r="F49" s="14">
        <f>E49</f>
        <v>29033</v>
      </c>
      <c r="G49" s="10"/>
      <c r="H49" s="19">
        <v>1988</v>
      </c>
      <c r="I49" s="10"/>
      <c r="J49" s="10"/>
      <c r="K49" s="10"/>
      <c r="L49" s="10"/>
    </row>
    <row r="50" spans="1:12" ht="34.5" customHeight="1" x14ac:dyDescent="0.25">
      <c r="A50" s="18" t="s">
        <v>146</v>
      </c>
      <c r="B50" s="3" t="s">
        <v>58</v>
      </c>
      <c r="C50" s="10"/>
      <c r="D50" s="10"/>
      <c r="E50" s="14">
        <v>24620</v>
      </c>
      <c r="F50" s="14">
        <f t="shared" ref="F50:F60" si="3">E50</f>
        <v>24620</v>
      </c>
      <c r="G50" s="10"/>
      <c r="H50" s="19">
        <v>1985</v>
      </c>
      <c r="I50" s="10"/>
      <c r="J50" s="10"/>
      <c r="K50" s="10"/>
      <c r="L50" s="10"/>
    </row>
    <row r="51" spans="1:12" ht="34.5" customHeight="1" x14ac:dyDescent="0.25">
      <c r="A51" s="18" t="s">
        <v>152</v>
      </c>
      <c r="B51" s="3" t="s">
        <v>149</v>
      </c>
      <c r="C51" s="10"/>
      <c r="D51" s="10"/>
      <c r="E51" s="14">
        <v>40360</v>
      </c>
      <c r="F51" s="14">
        <f t="shared" si="3"/>
        <v>40360</v>
      </c>
      <c r="G51" s="10"/>
      <c r="H51" s="19">
        <v>1989</v>
      </c>
      <c r="I51" s="10"/>
      <c r="J51" s="10"/>
      <c r="K51" s="10"/>
      <c r="L51" s="10"/>
    </row>
    <row r="52" spans="1:12" ht="34.5" customHeight="1" x14ac:dyDescent="0.25">
      <c r="A52" s="18" t="s">
        <v>151</v>
      </c>
      <c r="B52" s="3" t="s">
        <v>149</v>
      </c>
      <c r="C52" s="10"/>
      <c r="D52" s="10"/>
      <c r="E52" s="14">
        <v>35288</v>
      </c>
      <c r="F52" s="14">
        <f t="shared" si="3"/>
        <v>35288</v>
      </c>
      <c r="G52" s="10"/>
      <c r="H52" s="19">
        <v>1981</v>
      </c>
      <c r="I52" s="10"/>
      <c r="J52" s="10"/>
      <c r="K52" s="10"/>
      <c r="L52" s="10"/>
    </row>
    <row r="53" spans="1:12" ht="36" customHeight="1" x14ac:dyDescent="0.25">
      <c r="A53" s="78" t="s">
        <v>51</v>
      </c>
      <c r="B53" s="3" t="s">
        <v>49</v>
      </c>
      <c r="C53" s="10"/>
      <c r="D53" s="10"/>
      <c r="E53" s="14">
        <v>15000</v>
      </c>
      <c r="F53" s="14">
        <f t="shared" si="3"/>
        <v>15000</v>
      </c>
      <c r="G53" s="10"/>
      <c r="H53" s="19">
        <v>1953</v>
      </c>
      <c r="I53" s="10"/>
      <c r="J53" s="10"/>
      <c r="K53" s="10"/>
      <c r="L53" s="10"/>
    </row>
    <row r="54" spans="1:12" ht="34.5" customHeight="1" x14ac:dyDescent="0.25">
      <c r="A54" s="17" t="s">
        <v>52</v>
      </c>
      <c r="B54" s="6" t="s">
        <v>57</v>
      </c>
      <c r="C54" s="10"/>
      <c r="D54" s="10"/>
      <c r="E54" s="14">
        <v>15000</v>
      </c>
      <c r="F54" s="14">
        <f t="shared" si="3"/>
        <v>15000</v>
      </c>
      <c r="G54" s="10"/>
      <c r="H54" s="19">
        <v>2005</v>
      </c>
      <c r="I54" s="10"/>
      <c r="J54" s="10"/>
      <c r="K54" s="10"/>
      <c r="L54" s="10"/>
    </row>
    <row r="55" spans="1:12" ht="39.75" customHeight="1" x14ac:dyDescent="0.25">
      <c r="A55" s="17" t="s">
        <v>53</v>
      </c>
      <c r="B55" s="3" t="s">
        <v>46</v>
      </c>
      <c r="C55" s="10"/>
      <c r="D55" s="10"/>
      <c r="E55" s="14">
        <v>5000</v>
      </c>
      <c r="F55" s="14">
        <f t="shared" si="3"/>
        <v>5000</v>
      </c>
      <c r="G55" s="10"/>
      <c r="H55" s="19">
        <v>2010</v>
      </c>
      <c r="I55" s="10"/>
      <c r="J55" s="10"/>
      <c r="K55" s="10"/>
      <c r="L55" s="10"/>
    </row>
    <row r="56" spans="1:12" ht="45" customHeight="1" x14ac:dyDescent="0.25">
      <c r="A56" s="17" t="s">
        <v>54</v>
      </c>
      <c r="B56" s="3" t="s">
        <v>58</v>
      </c>
      <c r="C56" s="10"/>
      <c r="D56" s="10"/>
      <c r="E56" s="10">
        <v>0</v>
      </c>
      <c r="F56" s="10">
        <f t="shared" si="3"/>
        <v>0</v>
      </c>
      <c r="G56" s="10"/>
      <c r="H56" s="19"/>
      <c r="I56" s="10"/>
      <c r="J56" s="10"/>
      <c r="K56" s="10"/>
      <c r="L56" s="10"/>
    </row>
    <row r="57" spans="1:12" ht="36.700000000000003" customHeight="1" x14ac:dyDescent="0.25">
      <c r="A57" s="17" t="s">
        <v>55</v>
      </c>
      <c r="B57" s="3" t="s">
        <v>59</v>
      </c>
      <c r="C57" s="10"/>
      <c r="D57" s="10"/>
      <c r="E57" s="10">
        <v>0</v>
      </c>
      <c r="F57" s="10">
        <f t="shared" si="3"/>
        <v>0</v>
      </c>
      <c r="G57" s="10"/>
      <c r="H57" s="19"/>
      <c r="I57" s="10"/>
      <c r="J57" s="10"/>
      <c r="K57" s="10"/>
      <c r="L57" s="10"/>
    </row>
    <row r="58" spans="1:12" ht="36" customHeight="1" x14ac:dyDescent="0.25">
      <c r="A58" s="28" t="s">
        <v>56</v>
      </c>
      <c r="B58" s="3" t="s">
        <v>60</v>
      </c>
      <c r="C58" s="10"/>
      <c r="D58" s="10"/>
      <c r="E58" s="10">
        <v>0</v>
      </c>
      <c r="F58" s="10">
        <f t="shared" si="3"/>
        <v>0</v>
      </c>
      <c r="G58" s="10"/>
      <c r="H58" s="19"/>
      <c r="I58" s="10"/>
      <c r="J58" s="10"/>
      <c r="K58" s="10"/>
      <c r="L58" s="10"/>
    </row>
    <row r="59" spans="1:12" ht="51.8" customHeight="1" x14ac:dyDescent="0.25">
      <c r="A59" s="29" t="s">
        <v>61</v>
      </c>
      <c r="B59" s="3" t="s">
        <v>46</v>
      </c>
      <c r="C59" s="10"/>
      <c r="D59" s="3" t="s">
        <v>88</v>
      </c>
      <c r="E59" s="12">
        <v>83780</v>
      </c>
      <c r="F59" s="13">
        <f t="shared" si="3"/>
        <v>83780</v>
      </c>
      <c r="G59" s="10"/>
      <c r="H59" s="19">
        <v>2010</v>
      </c>
      <c r="I59" s="10"/>
      <c r="J59" s="26" t="s">
        <v>89</v>
      </c>
      <c r="K59" s="10"/>
      <c r="L59" s="10"/>
    </row>
    <row r="60" spans="1:12" ht="43.5" customHeight="1" x14ac:dyDescent="0.25">
      <c r="A60" s="20" t="s">
        <v>271</v>
      </c>
      <c r="B60" s="3" t="s">
        <v>62</v>
      </c>
      <c r="C60" s="19" t="s">
        <v>268</v>
      </c>
      <c r="D60" s="10"/>
      <c r="E60" s="142">
        <v>302671.48</v>
      </c>
      <c r="F60" s="142">
        <f t="shared" si="3"/>
        <v>302671.48</v>
      </c>
      <c r="G60" s="10"/>
      <c r="H60" s="19">
        <v>2012</v>
      </c>
      <c r="I60" s="10"/>
      <c r="J60" s="25" t="s">
        <v>269</v>
      </c>
      <c r="K60" s="10"/>
      <c r="L60" s="10"/>
    </row>
    <row r="61" spans="1:12" ht="36" customHeight="1" x14ac:dyDescent="0.25">
      <c r="A61" s="18" t="s">
        <v>29</v>
      </c>
      <c r="B61" s="55" t="s">
        <v>160</v>
      </c>
      <c r="C61" s="12"/>
      <c r="D61" s="12"/>
      <c r="E61" s="14">
        <v>118635</v>
      </c>
      <c r="F61" s="14">
        <v>118635</v>
      </c>
      <c r="G61" s="12"/>
      <c r="H61" s="5">
        <v>1976</v>
      </c>
      <c r="I61" s="10"/>
      <c r="J61" s="10"/>
      <c r="K61" s="10"/>
      <c r="L61" s="10"/>
    </row>
    <row r="62" spans="1:12" ht="35.5" customHeight="1" x14ac:dyDescent="0.25">
      <c r="A62" s="18" t="s">
        <v>30</v>
      </c>
      <c r="B62" s="55" t="s">
        <v>161</v>
      </c>
      <c r="C62" s="12"/>
      <c r="D62" s="12"/>
      <c r="E62" s="14">
        <v>1576872</v>
      </c>
      <c r="F62" s="14">
        <v>1576872</v>
      </c>
      <c r="G62" s="12"/>
      <c r="H62" s="19">
        <v>1981</v>
      </c>
      <c r="I62" s="10"/>
      <c r="J62" s="10"/>
      <c r="K62" s="10"/>
      <c r="L62" s="10"/>
    </row>
    <row r="63" spans="1:12" ht="36" customHeight="1" x14ac:dyDescent="0.25">
      <c r="A63" s="18" t="s">
        <v>31</v>
      </c>
      <c r="B63" s="55" t="s">
        <v>161</v>
      </c>
      <c r="C63" s="12"/>
      <c r="D63" s="12"/>
      <c r="E63" s="14">
        <v>1481465</v>
      </c>
      <c r="F63" s="14">
        <v>1481465</v>
      </c>
      <c r="G63" s="12"/>
      <c r="H63" s="5">
        <v>1976</v>
      </c>
      <c r="I63" s="10"/>
      <c r="J63" s="10"/>
      <c r="K63" s="10"/>
      <c r="L63" s="10"/>
    </row>
    <row r="64" spans="1:12" ht="30.25" customHeight="1" x14ac:dyDescent="0.25">
      <c r="A64" s="93" t="s">
        <v>162</v>
      </c>
      <c r="B64" s="94" t="s">
        <v>163</v>
      </c>
      <c r="C64" s="12"/>
      <c r="D64" s="12"/>
      <c r="E64" s="14"/>
      <c r="F64" s="14"/>
      <c r="G64" s="12"/>
      <c r="H64" s="5"/>
      <c r="I64" s="10"/>
      <c r="J64" s="10"/>
      <c r="K64" s="10"/>
      <c r="L64" s="10"/>
    </row>
    <row r="65" spans="1:12" ht="24.8" customHeight="1" x14ac:dyDescent="0.25">
      <c r="A65" s="93" t="s">
        <v>164</v>
      </c>
      <c r="B65" s="95" t="s">
        <v>163</v>
      </c>
      <c r="C65" s="12"/>
      <c r="D65" s="12"/>
      <c r="E65" s="14"/>
      <c r="F65" s="14"/>
      <c r="G65" s="12"/>
      <c r="H65" s="5"/>
      <c r="I65" s="10"/>
      <c r="J65" s="10"/>
      <c r="K65" s="10"/>
      <c r="L65" s="10"/>
    </row>
    <row r="66" spans="1:12" ht="30.25" customHeight="1" x14ac:dyDescent="0.25">
      <c r="A66" s="93" t="s">
        <v>162</v>
      </c>
      <c r="B66" s="94" t="s">
        <v>165</v>
      </c>
      <c r="C66" s="12"/>
      <c r="D66" s="12"/>
      <c r="E66" s="14"/>
      <c r="F66" s="14"/>
      <c r="G66" s="12"/>
      <c r="H66" s="5"/>
      <c r="I66" s="10"/>
      <c r="J66" s="10"/>
      <c r="K66" s="10"/>
      <c r="L66" s="10"/>
    </row>
    <row r="67" spans="1:12" ht="36" customHeight="1" x14ac:dyDescent="0.25">
      <c r="A67" s="93" t="s">
        <v>164</v>
      </c>
      <c r="B67" s="96" t="s">
        <v>165</v>
      </c>
      <c r="C67" s="12"/>
      <c r="D67" s="12"/>
      <c r="E67" s="14"/>
      <c r="F67" s="14"/>
      <c r="G67" s="12"/>
      <c r="H67" s="5"/>
      <c r="I67" s="10"/>
      <c r="J67" s="10"/>
      <c r="K67" s="10"/>
      <c r="L67" s="10"/>
    </row>
    <row r="68" spans="1:12" ht="29.25" customHeight="1" x14ac:dyDescent="0.25">
      <c r="A68" s="93" t="s">
        <v>162</v>
      </c>
      <c r="B68" s="94" t="s">
        <v>166</v>
      </c>
      <c r="C68" s="12"/>
      <c r="D68" s="12"/>
      <c r="E68" s="14"/>
      <c r="F68" s="14"/>
      <c r="G68" s="12"/>
      <c r="H68" s="5"/>
      <c r="I68" s="10"/>
      <c r="J68" s="10"/>
      <c r="K68" s="10"/>
      <c r="L68" s="10"/>
    </row>
    <row r="69" spans="1:12" ht="36" customHeight="1" x14ac:dyDescent="0.25">
      <c r="A69" s="93" t="s">
        <v>164</v>
      </c>
      <c r="B69" s="96" t="s">
        <v>166</v>
      </c>
      <c r="C69" s="12"/>
      <c r="D69" s="12"/>
      <c r="E69" s="14"/>
      <c r="F69" s="14"/>
      <c r="G69" s="12"/>
      <c r="H69" s="5"/>
      <c r="I69" s="10"/>
      <c r="J69" s="10"/>
      <c r="K69" s="10"/>
      <c r="L69" s="10"/>
    </row>
    <row r="70" spans="1:12" ht="28.55" customHeight="1" x14ac:dyDescent="0.25">
      <c r="A70" s="93" t="s">
        <v>162</v>
      </c>
      <c r="B70" s="95" t="s">
        <v>167</v>
      </c>
      <c r="C70" s="12"/>
      <c r="D70" s="12"/>
      <c r="E70" s="14"/>
      <c r="F70" s="14"/>
      <c r="G70" s="12"/>
      <c r="H70" s="5"/>
      <c r="I70" s="10"/>
      <c r="J70" s="10"/>
      <c r="K70" s="10"/>
      <c r="L70" s="10"/>
    </row>
    <row r="71" spans="1:12" ht="30.75" customHeight="1" x14ac:dyDescent="0.25">
      <c r="A71" s="93" t="s">
        <v>162</v>
      </c>
      <c r="B71" s="94" t="s">
        <v>168</v>
      </c>
      <c r="C71" s="12"/>
      <c r="D71" s="12"/>
      <c r="E71" s="14"/>
      <c r="F71" s="14"/>
      <c r="G71" s="12"/>
      <c r="H71" s="5"/>
      <c r="I71" s="10"/>
      <c r="J71" s="10"/>
      <c r="K71" s="10"/>
      <c r="L71" s="10"/>
    </row>
    <row r="72" spans="1:12" ht="36" customHeight="1" x14ac:dyDescent="0.25">
      <c r="A72" s="93" t="s">
        <v>164</v>
      </c>
      <c r="B72" s="95"/>
      <c r="C72" s="12"/>
      <c r="D72" s="12"/>
      <c r="E72" s="14"/>
      <c r="F72" s="14"/>
      <c r="G72" s="12"/>
      <c r="H72" s="5"/>
      <c r="I72" s="10"/>
      <c r="J72" s="10"/>
      <c r="K72" s="10"/>
      <c r="L72" s="10"/>
    </row>
    <row r="73" spans="1:12" ht="31.75" customHeight="1" x14ac:dyDescent="0.25">
      <c r="A73" s="93" t="s">
        <v>162</v>
      </c>
      <c r="B73" s="97" t="s">
        <v>169</v>
      </c>
      <c r="C73" s="12"/>
      <c r="D73" s="12"/>
      <c r="E73" s="14"/>
      <c r="F73" s="14"/>
      <c r="G73" s="12"/>
      <c r="H73" s="5"/>
      <c r="I73" s="10"/>
      <c r="J73" s="10"/>
      <c r="K73" s="10"/>
      <c r="L73" s="10"/>
    </row>
    <row r="74" spans="1:12" ht="36" customHeight="1" x14ac:dyDescent="0.25">
      <c r="A74" s="98" t="s">
        <v>164</v>
      </c>
      <c r="B74" s="97" t="s">
        <v>169</v>
      </c>
      <c r="C74" s="12"/>
      <c r="D74" s="12"/>
      <c r="E74" s="14"/>
      <c r="F74" s="14"/>
      <c r="G74" s="12"/>
      <c r="H74" s="5"/>
      <c r="I74" s="10"/>
      <c r="J74" s="10"/>
      <c r="K74" s="10"/>
      <c r="L74" s="10"/>
    </row>
    <row r="75" spans="1:12" ht="30.25" customHeight="1" x14ac:dyDescent="0.25">
      <c r="A75" s="93" t="s">
        <v>162</v>
      </c>
      <c r="B75" s="94" t="s">
        <v>170</v>
      </c>
      <c r="C75" s="12"/>
      <c r="D75" s="12"/>
      <c r="E75" s="14"/>
      <c r="F75" s="14"/>
      <c r="G75" s="12"/>
      <c r="H75" s="5"/>
      <c r="I75" s="10"/>
      <c r="J75" s="10"/>
      <c r="K75" s="10"/>
      <c r="L75" s="10"/>
    </row>
    <row r="76" spans="1:12" ht="36" customHeight="1" x14ac:dyDescent="0.25">
      <c r="A76" s="93" t="s">
        <v>164</v>
      </c>
      <c r="B76" s="95" t="s">
        <v>170</v>
      </c>
      <c r="C76" s="12"/>
      <c r="D76" s="12"/>
      <c r="E76" s="14"/>
      <c r="F76" s="14"/>
      <c r="G76" s="12"/>
      <c r="H76" s="5"/>
      <c r="I76" s="10"/>
      <c r="J76" s="10"/>
      <c r="K76" s="10"/>
      <c r="L76" s="10"/>
    </row>
    <row r="77" spans="1:12" ht="36" customHeight="1" x14ac:dyDescent="0.25">
      <c r="A77" s="93" t="s">
        <v>162</v>
      </c>
      <c r="B77" s="95" t="s">
        <v>171</v>
      </c>
      <c r="C77" s="12"/>
      <c r="D77" s="12"/>
      <c r="E77" s="14"/>
      <c r="F77" s="14"/>
      <c r="G77" s="12"/>
      <c r="H77" s="5"/>
      <c r="I77" s="10"/>
      <c r="J77" s="10"/>
      <c r="K77" s="10"/>
      <c r="L77" s="10"/>
    </row>
    <row r="78" spans="1:12" ht="36" customHeight="1" x14ac:dyDescent="0.25">
      <c r="A78" s="93" t="s">
        <v>162</v>
      </c>
      <c r="B78" s="95" t="s">
        <v>172</v>
      </c>
      <c r="C78" s="12"/>
      <c r="D78" s="12"/>
      <c r="E78" s="14"/>
      <c r="F78" s="14"/>
      <c r="G78" s="12"/>
      <c r="H78" s="5"/>
      <c r="I78" s="10"/>
      <c r="J78" s="10"/>
      <c r="K78" s="10"/>
      <c r="L78" s="10"/>
    </row>
    <row r="79" spans="1:12" ht="29.25" customHeight="1" x14ac:dyDescent="0.25">
      <c r="A79" s="93" t="s">
        <v>162</v>
      </c>
      <c r="B79" s="94" t="s">
        <v>173</v>
      </c>
      <c r="C79" s="12"/>
      <c r="D79" s="12"/>
      <c r="E79" s="14"/>
      <c r="F79" s="14"/>
      <c r="G79" s="12"/>
      <c r="H79" s="5"/>
      <c r="I79" s="10"/>
      <c r="J79" s="10"/>
      <c r="K79" s="10"/>
      <c r="L79" s="10"/>
    </row>
    <row r="80" spans="1:12" ht="36" customHeight="1" x14ac:dyDescent="0.25">
      <c r="A80" s="93" t="s">
        <v>164</v>
      </c>
      <c r="B80" s="95" t="s">
        <v>173</v>
      </c>
      <c r="C80" s="12"/>
      <c r="D80" s="12"/>
      <c r="E80" s="14"/>
      <c r="F80" s="14"/>
      <c r="G80" s="12"/>
      <c r="H80" s="5"/>
      <c r="I80" s="10"/>
      <c r="J80" s="10"/>
      <c r="K80" s="10"/>
      <c r="L80" s="10"/>
    </row>
    <row r="81" spans="1:15" ht="30.25" customHeight="1" x14ac:dyDescent="0.25">
      <c r="A81" s="93" t="s">
        <v>162</v>
      </c>
      <c r="B81" s="94" t="s">
        <v>174</v>
      </c>
      <c r="C81" s="12"/>
      <c r="D81" s="12"/>
      <c r="E81" s="14"/>
      <c r="F81" s="14"/>
      <c r="G81" s="12"/>
      <c r="H81" s="5"/>
      <c r="I81" s="10"/>
      <c r="J81" s="10"/>
      <c r="K81" s="10"/>
      <c r="L81" s="10"/>
    </row>
    <row r="82" spans="1:15" ht="36" customHeight="1" x14ac:dyDescent="0.25">
      <c r="A82" s="93" t="s">
        <v>164</v>
      </c>
      <c r="B82" s="96" t="s">
        <v>174</v>
      </c>
      <c r="C82" s="12"/>
      <c r="D82" s="12"/>
      <c r="E82" s="14"/>
      <c r="F82" s="14"/>
      <c r="G82" s="12"/>
      <c r="H82" s="5"/>
      <c r="I82" s="10"/>
      <c r="J82" s="10"/>
      <c r="K82" s="10"/>
      <c r="L82" s="10"/>
    </row>
    <row r="83" spans="1:15" ht="28.55" customHeight="1" x14ac:dyDescent="0.25">
      <c r="A83" s="93" t="s">
        <v>162</v>
      </c>
      <c r="B83" s="94" t="s">
        <v>175</v>
      </c>
      <c r="C83" s="12"/>
      <c r="D83" s="12"/>
      <c r="E83" s="14"/>
      <c r="F83" s="14"/>
      <c r="G83" s="12"/>
      <c r="H83" s="5"/>
      <c r="I83" s="10"/>
      <c r="J83" s="10"/>
      <c r="K83" s="10"/>
      <c r="L83" s="10"/>
    </row>
    <row r="84" spans="1:15" ht="36" customHeight="1" x14ac:dyDescent="0.25">
      <c r="A84" s="93" t="s">
        <v>164</v>
      </c>
      <c r="B84" s="96" t="s">
        <v>175</v>
      </c>
      <c r="C84" s="12"/>
      <c r="D84" s="12"/>
      <c r="E84" s="14"/>
      <c r="F84" s="14"/>
      <c r="G84" s="12"/>
      <c r="H84" s="5"/>
      <c r="I84" s="10"/>
      <c r="J84" s="10"/>
      <c r="K84" s="10"/>
      <c r="L84" s="10"/>
    </row>
    <row r="85" spans="1:15" ht="29.25" customHeight="1" x14ac:dyDescent="0.25">
      <c r="A85" s="93" t="s">
        <v>162</v>
      </c>
      <c r="B85" s="94" t="s">
        <v>176</v>
      </c>
      <c r="C85" s="12"/>
      <c r="D85" s="12"/>
      <c r="E85" s="14"/>
      <c r="F85" s="14"/>
      <c r="G85" s="12"/>
      <c r="H85" s="5"/>
      <c r="I85" s="10"/>
      <c r="J85" s="10"/>
      <c r="K85" s="10"/>
      <c r="L85" s="10"/>
    </row>
    <row r="86" spans="1:15" ht="36" customHeight="1" x14ac:dyDescent="0.25">
      <c r="A86" s="93" t="s">
        <v>164</v>
      </c>
      <c r="B86" s="95" t="s">
        <v>176</v>
      </c>
      <c r="C86" s="12"/>
      <c r="D86" s="12"/>
      <c r="E86" s="14"/>
      <c r="F86" s="14"/>
      <c r="G86" s="12"/>
      <c r="H86" s="5"/>
      <c r="I86" s="10"/>
      <c r="J86" s="10"/>
      <c r="K86" s="10"/>
      <c r="L86" s="10"/>
    </row>
    <row r="87" spans="1:15" ht="27" customHeight="1" x14ac:dyDescent="0.25">
      <c r="A87" s="93" t="s">
        <v>162</v>
      </c>
      <c r="B87" s="94" t="s">
        <v>177</v>
      </c>
      <c r="C87" s="12"/>
      <c r="D87" s="12"/>
      <c r="E87" s="14"/>
      <c r="F87" s="14"/>
      <c r="G87" s="12"/>
      <c r="H87" s="5"/>
      <c r="I87" s="10"/>
      <c r="J87" s="10"/>
      <c r="K87" s="10"/>
      <c r="L87" s="10"/>
    </row>
    <row r="88" spans="1:15" ht="36" customHeight="1" x14ac:dyDescent="0.25">
      <c r="A88" s="93" t="s">
        <v>164</v>
      </c>
      <c r="B88" s="95" t="s">
        <v>177</v>
      </c>
      <c r="C88" s="12"/>
      <c r="D88" s="12"/>
      <c r="E88" s="14"/>
      <c r="F88" s="14"/>
      <c r="G88" s="12"/>
      <c r="H88" s="5"/>
      <c r="I88" s="10"/>
      <c r="J88" s="10"/>
      <c r="K88" s="10"/>
      <c r="L88" s="10"/>
    </row>
    <row r="89" spans="1:15" ht="25.5" customHeight="1" x14ac:dyDescent="0.25">
      <c r="A89" s="93" t="s">
        <v>162</v>
      </c>
      <c r="B89" s="94" t="s">
        <v>178</v>
      </c>
      <c r="C89" s="12"/>
      <c r="D89" s="12"/>
      <c r="E89" s="14"/>
      <c r="F89" s="14"/>
      <c r="G89" s="12"/>
      <c r="H89" s="5"/>
      <c r="I89" s="10"/>
      <c r="J89" s="10"/>
      <c r="K89" s="10"/>
      <c r="L89" s="10"/>
    </row>
    <row r="90" spans="1:15" ht="27.2" x14ac:dyDescent="0.25">
      <c r="A90" s="93" t="s">
        <v>162</v>
      </c>
      <c r="B90" s="94" t="s">
        <v>179</v>
      </c>
      <c r="C90" s="12"/>
      <c r="D90" s="12"/>
      <c r="E90" s="14"/>
      <c r="F90" s="14"/>
      <c r="G90" s="12"/>
      <c r="H90" s="5"/>
      <c r="I90" s="10"/>
      <c r="J90" s="10"/>
      <c r="K90" s="10"/>
      <c r="L90" s="10"/>
    </row>
    <row r="91" spans="1:15" ht="27.2" x14ac:dyDescent="0.25">
      <c r="A91" s="93" t="s">
        <v>162</v>
      </c>
      <c r="B91" s="94" t="s">
        <v>180</v>
      </c>
      <c r="C91" s="12"/>
      <c r="D91" s="12"/>
      <c r="E91" s="14"/>
      <c r="F91" s="14"/>
      <c r="G91" s="12"/>
      <c r="H91" s="5"/>
      <c r="I91" s="10"/>
      <c r="J91" s="10"/>
      <c r="K91" s="10"/>
      <c r="L91" s="10"/>
    </row>
    <row r="92" spans="1:15" x14ac:dyDescent="0.25">
      <c r="A92" s="326" t="s">
        <v>109</v>
      </c>
      <c r="B92" s="327"/>
      <c r="C92" s="47"/>
      <c r="D92" s="47"/>
      <c r="E92" s="44">
        <f>SUM(E32:E63)</f>
        <v>21810449.809999999</v>
      </c>
      <c r="F92" s="44">
        <f>SUM(F32:F63)</f>
        <v>6003114.7300000004</v>
      </c>
      <c r="G92" s="51"/>
      <c r="H92" s="51"/>
      <c r="I92" s="51"/>
      <c r="J92" s="51"/>
      <c r="K92" s="51"/>
      <c r="L92" s="51"/>
      <c r="M92" s="44">
        <f>SUM(M32:M91)</f>
        <v>0</v>
      </c>
      <c r="N92" s="44">
        <f>SUM(N32:N91)</f>
        <v>0</v>
      </c>
      <c r="O92" s="44">
        <f>SUM(O32:O91)</f>
        <v>0</v>
      </c>
    </row>
    <row r="93" spans="1:15" x14ac:dyDescent="0.25">
      <c r="A93" s="72" t="s">
        <v>108</v>
      </c>
      <c r="B93" s="73"/>
      <c r="C93" s="73"/>
      <c r="D93" s="73"/>
      <c r="E93" s="76">
        <f>E20+E30+E92</f>
        <v>27045533.809999999</v>
      </c>
      <c r="F93" s="76">
        <f>F20+F30+F92</f>
        <v>9760451.7300000004</v>
      </c>
      <c r="G93" s="74"/>
      <c r="H93" s="73"/>
      <c r="I93" s="73"/>
      <c r="J93" s="73"/>
      <c r="K93" s="73"/>
      <c r="L93" s="75"/>
      <c r="M93" s="76">
        <f>M20+M30+M92</f>
        <v>0</v>
      </c>
      <c r="N93" s="76">
        <f>N20+N30+N92</f>
        <v>0</v>
      </c>
      <c r="O93" s="76">
        <f>O20+O30+O92</f>
        <v>0</v>
      </c>
    </row>
    <row r="94" spans="1:15" x14ac:dyDescent="0.25">
      <c r="A94" s="53" t="s">
        <v>79</v>
      </c>
    </row>
    <row r="95" spans="1:15" ht="43.5" customHeight="1" x14ac:dyDescent="0.25">
      <c r="A95" s="30" t="s">
        <v>132</v>
      </c>
      <c r="B95" s="3" t="s">
        <v>46</v>
      </c>
      <c r="C95" s="10"/>
      <c r="D95" s="10"/>
      <c r="E95" s="31">
        <v>34200</v>
      </c>
      <c r="F95" s="14">
        <f t="shared" ref="F95:F96" si="4">E95</f>
        <v>34200</v>
      </c>
      <c r="G95" s="10"/>
      <c r="H95" s="19">
        <v>2005</v>
      </c>
      <c r="I95" s="10"/>
      <c r="J95" s="3" t="s">
        <v>87</v>
      </c>
      <c r="K95" s="10"/>
      <c r="L95" s="10"/>
    </row>
    <row r="96" spans="1:15" ht="32.6" x14ac:dyDescent="0.25">
      <c r="A96" s="30" t="s">
        <v>133</v>
      </c>
      <c r="B96" s="3" t="s">
        <v>46</v>
      </c>
      <c r="C96" s="10"/>
      <c r="D96" s="10"/>
      <c r="E96" s="32">
        <v>27140</v>
      </c>
      <c r="F96" s="14">
        <f t="shared" si="4"/>
        <v>27140</v>
      </c>
      <c r="G96" s="10"/>
      <c r="H96" s="19">
        <v>2012</v>
      </c>
      <c r="I96" s="10"/>
      <c r="J96" s="10"/>
      <c r="K96" s="10"/>
      <c r="L96" s="10"/>
    </row>
    <row r="97" spans="1:15" x14ac:dyDescent="0.25">
      <c r="A97" s="320" t="s">
        <v>107</v>
      </c>
      <c r="B97" s="320"/>
      <c r="C97" s="54"/>
      <c r="D97" s="54"/>
      <c r="E97" s="67">
        <f>SUM(E95:E96)</f>
        <v>61340</v>
      </c>
      <c r="F97" s="67">
        <f>SUM(F95:F96)</f>
        <v>61340</v>
      </c>
      <c r="G97" s="70"/>
      <c r="H97" s="54"/>
      <c r="I97" s="54"/>
      <c r="J97" s="54"/>
      <c r="K97" s="54"/>
      <c r="L97" s="54"/>
    </row>
    <row r="98" spans="1:15" ht="32.6" x14ac:dyDescent="0.25">
      <c r="A98" s="52" t="s">
        <v>113</v>
      </c>
      <c r="B98" s="3" t="s">
        <v>46</v>
      </c>
      <c r="C98" s="11"/>
      <c r="D98" s="11"/>
      <c r="E98" s="14">
        <v>77800</v>
      </c>
      <c r="F98" s="14">
        <f>E98</f>
        <v>77800</v>
      </c>
      <c r="G98" s="11"/>
      <c r="H98" s="19">
        <v>2007</v>
      </c>
      <c r="I98" s="11"/>
      <c r="J98" s="11"/>
      <c r="K98" s="11"/>
      <c r="L98" s="11"/>
    </row>
    <row r="99" spans="1:15" ht="32.6" x14ac:dyDescent="0.25">
      <c r="A99" s="52" t="s">
        <v>114</v>
      </c>
      <c r="B99" s="3" t="s">
        <v>46</v>
      </c>
      <c r="C99" s="11"/>
      <c r="D99" s="11"/>
      <c r="E99" s="14">
        <v>35000</v>
      </c>
      <c r="F99" s="14">
        <f t="shared" ref="F99:F109" si="5">E99</f>
        <v>35000</v>
      </c>
      <c r="G99" s="11"/>
      <c r="H99" s="19">
        <v>2007</v>
      </c>
      <c r="I99" s="11"/>
      <c r="J99" s="11"/>
      <c r="K99" s="11"/>
      <c r="L99" s="11"/>
    </row>
    <row r="100" spans="1:15" ht="32.6" x14ac:dyDescent="0.25">
      <c r="A100" s="3" t="s">
        <v>115</v>
      </c>
      <c r="B100" s="3" t="s">
        <v>46</v>
      </c>
      <c r="C100" s="12"/>
      <c r="D100" s="12"/>
      <c r="E100" s="14">
        <v>26047</v>
      </c>
      <c r="F100" s="14">
        <f t="shared" si="5"/>
        <v>26047</v>
      </c>
      <c r="G100" s="12"/>
      <c r="H100" s="19">
        <v>2013</v>
      </c>
      <c r="I100" s="12"/>
      <c r="J100" s="12"/>
      <c r="K100" s="12"/>
      <c r="L100" s="12"/>
    </row>
    <row r="101" spans="1:15" ht="32.6" x14ac:dyDescent="0.25">
      <c r="A101" s="3" t="s">
        <v>116</v>
      </c>
      <c r="B101" s="3" t="s">
        <v>46</v>
      </c>
      <c r="C101" s="12"/>
      <c r="D101" s="12"/>
      <c r="E101" s="14">
        <v>26700</v>
      </c>
      <c r="F101" s="14">
        <f t="shared" si="5"/>
        <v>26700</v>
      </c>
      <c r="G101" s="12"/>
      <c r="H101" s="19">
        <v>2014</v>
      </c>
      <c r="I101" s="12"/>
      <c r="J101" s="12"/>
      <c r="K101" s="12"/>
      <c r="L101" s="12"/>
    </row>
    <row r="102" spans="1:15" ht="32.6" x14ac:dyDescent="0.25">
      <c r="A102" s="3" t="s">
        <v>117</v>
      </c>
      <c r="B102" s="3" t="s">
        <v>46</v>
      </c>
      <c r="C102" s="12"/>
      <c r="D102" s="12"/>
      <c r="E102" s="14">
        <v>26699.99</v>
      </c>
      <c r="F102" s="14">
        <f t="shared" si="5"/>
        <v>26699.99</v>
      </c>
      <c r="G102" s="12"/>
      <c r="H102" s="19">
        <v>2014</v>
      </c>
      <c r="I102" s="12"/>
      <c r="J102" s="12"/>
      <c r="K102" s="12"/>
      <c r="L102" s="12"/>
    </row>
    <row r="103" spans="1:15" ht="35.5" customHeight="1" x14ac:dyDescent="0.25">
      <c r="A103" s="3" t="s">
        <v>120</v>
      </c>
      <c r="B103" s="3" t="s">
        <v>46</v>
      </c>
      <c r="C103" s="12"/>
      <c r="D103" s="12"/>
      <c r="E103" s="14">
        <v>10098.99</v>
      </c>
      <c r="F103" s="14">
        <f t="shared" si="5"/>
        <v>10098.99</v>
      </c>
      <c r="G103" s="12"/>
      <c r="H103" s="19">
        <v>2015</v>
      </c>
      <c r="I103" s="12"/>
      <c r="J103" s="55" t="s">
        <v>118</v>
      </c>
      <c r="K103" s="12"/>
      <c r="L103" s="12"/>
    </row>
    <row r="104" spans="1:15" x14ac:dyDescent="0.25">
      <c r="A104" s="320" t="s">
        <v>119</v>
      </c>
      <c r="B104" s="322"/>
      <c r="C104" s="58"/>
      <c r="D104" s="58"/>
      <c r="E104" s="65">
        <f>SUM(E98:E103)</f>
        <v>202345.97999999998</v>
      </c>
      <c r="F104" s="65">
        <f>SUM(F98:F103)</f>
        <v>202345.97999999998</v>
      </c>
      <c r="G104" s="58"/>
      <c r="H104" s="59"/>
      <c r="I104" s="58"/>
      <c r="J104" s="58"/>
      <c r="K104" s="58"/>
      <c r="L104" s="58"/>
    </row>
    <row r="105" spans="1:15" ht="32.6" x14ac:dyDescent="0.25">
      <c r="A105" s="63" t="s">
        <v>121</v>
      </c>
      <c r="B105" s="3" t="s">
        <v>46</v>
      </c>
      <c r="C105" s="60"/>
      <c r="D105" s="60"/>
      <c r="E105" s="64">
        <v>7800</v>
      </c>
      <c r="F105" s="14">
        <f t="shared" si="5"/>
        <v>7800</v>
      </c>
      <c r="G105" s="60"/>
      <c r="H105" s="61">
        <v>2011</v>
      </c>
      <c r="I105" s="60"/>
      <c r="J105" s="60"/>
      <c r="K105" s="60"/>
      <c r="L105" s="60"/>
    </row>
    <row r="106" spans="1:15" ht="32.6" x14ac:dyDescent="0.25">
      <c r="A106" s="63" t="s">
        <v>122</v>
      </c>
      <c r="B106" s="3" t="s">
        <v>46</v>
      </c>
      <c r="C106" s="60"/>
      <c r="D106" s="60"/>
      <c r="E106" s="64">
        <v>5161.0200000000004</v>
      </c>
      <c r="F106" s="14">
        <f t="shared" si="5"/>
        <v>5161.0200000000004</v>
      </c>
      <c r="G106" s="60"/>
      <c r="H106" s="61">
        <v>2014</v>
      </c>
      <c r="I106" s="60"/>
      <c r="J106" s="60"/>
      <c r="K106" s="60"/>
      <c r="L106" s="60"/>
    </row>
    <row r="107" spans="1:15" ht="32.6" x14ac:dyDescent="0.25">
      <c r="A107" s="3" t="s">
        <v>125</v>
      </c>
      <c r="B107" s="3" t="s">
        <v>46</v>
      </c>
      <c r="C107" s="60"/>
      <c r="D107" s="60"/>
      <c r="E107" s="64">
        <v>27140</v>
      </c>
      <c r="F107" s="14">
        <f t="shared" si="5"/>
        <v>27140</v>
      </c>
      <c r="G107" s="60"/>
      <c r="H107" s="61">
        <v>2012</v>
      </c>
      <c r="I107" s="60"/>
      <c r="J107" s="60"/>
      <c r="K107" s="60"/>
      <c r="L107" s="60"/>
    </row>
    <row r="108" spans="1:15" ht="32.6" x14ac:dyDescent="0.25">
      <c r="A108" s="63" t="s">
        <v>126</v>
      </c>
      <c r="B108" s="3" t="s">
        <v>46</v>
      </c>
      <c r="C108" s="60"/>
      <c r="D108" s="60"/>
      <c r="E108" s="64">
        <v>38000</v>
      </c>
      <c r="F108" s="14">
        <f t="shared" si="5"/>
        <v>38000</v>
      </c>
      <c r="G108" s="60"/>
      <c r="H108" s="61">
        <v>2015</v>
      </c>
      <c r="I108" s="60"/>
      <c r="J108" s="55" t="s">
        <v>124</v>
      </c>
      <c r="K108" s="60"/>
      <c r="L108" s="60"/>
    </row>
    <row r="109" spans="1:15" ht="65.900000000000006" x14ac:dyDescent="0.25">
      <c r="A109" s="62" t="s">
        <v>127</v>
      </c>
      <c r="B109" s="3" t="s">
        <v>46</v>
      </c>
      <c r="C109" s="60"/>
      <c r="D109" s="60"/>
      <c r="E109" s="64">
        <v>6924</v>
      </c>
      <c r="F109" s="14">
        <f t="shared" si="5"/>
        <v>6924</v>
      </c>
      <c r="G109" s="60"/>
      <c r="H109" s="61">
        <v>2015</v>
      </c>
      <c r="I109" s="60"/>
      <c r="J109" s="55" t="s">
        <v>128</v>
      </c>
      <c r="K109" s="60"/>
      <c r="L109" s="60"/>
    </row>
    <row r="110" spans="1:15" x14ac:dyDescent="0.25">
      <c r="A110" s="321" t="s">
        <v>123</v>
      </c>
      <c r="B110" s="322"/>
      <c r="C110" s="56"/>
      <c r="D110" s="56"/>
      <c r="E110" s="67">
        <f>SUM(E105:E109)</f>
        <v>85025.02</v>
      </c>
      <c r="F110" s="67">
        <f>SUM(F105:F109)</f>
        <v>85025.02</v>
      </c>
      <c r="G110" s="56"/>
      <c r="H110" s="57"/>
      <c r="I110" s="56"/>
      <c r="J110" s="56"/>
      <c r="K110" s="56"/>
      <c r="L110" s="56"/>
    </row>
    <row r="111" spans="1:15" x14ac:dyDescent="0.25">
      <c r="A111" s="318" t="s">
        <v>134</v>
      </c>
      <c r="B111" s="319"/>
      <c r="C111" s="68"/>
      <c r="D111" s="68"/>
      <c r="E111" s="71">
        <f>E97+E104+E110</f>
        <v>348711</v>
      </c>
      <c r="F111" s="71">
        <f>F97+F104+F110</f>
        <v>348711</v>
      </c>
      <c r="G111" s="56"/>
      <c r="H111" s="69"/>
      <c r="I111" s="68"/>
      <c r="J111" s="68"/>
      <c r="K111" s="68"/>
      <c r="L111" s="68"/>
      <c r="M111" s="71">
        <f>M97+M104+M110</f>
        <v>0</v>
      </c>
      <c r="N111" s="71">
        <f>N97+N104+N110</f>
        <v>0</v>
      </c>
      <c r="O111" s="71">
        <f>O97+O104+O110</f>
        <v>0</v>
      </c>
    </row>
    <row r="112" spans="1:15" x14ac:dyDescent="0.25">
      <c r="A112" s="356" t="s">
        <v>153</v>
      </c>
      <c r="B112" s="356"/>
      <c r="E112" s="79">
        <f>E93+E111</f>
        <v>27394244.809999999</v>
      </c>
      <c r="F112" s="79">
        <f>F93+F111</f>
        <v>10109162.73</v>
      </c>
      <c r="M112" s="79">
        <f>M93+M111</f>
        <v>0</v>
      </c>
      <c r="N112" s="79">
        <f>N93+N111</f>
        <v>0</v>
      </c>
      <c r="O112" s="79">
        <f>O93+O111</f>
        <v>0</v>
      </c>
    </row>
    <row r="113" spans="1:15" x14ac:dyDescent="0.25">
      <c r="A113" s="355" t="s">
        <v>154</v>
      </c>
      <c r="B113" s="355"/>
      <c r="C113" s="80"/>
      <c r="D113" s="80"/>
      <c r="E113" s="81">
        <f>E20+E92+E30-E26-E27-E22-E23-E24-E28</f>
        <v>24873801.809999999</v>
      </c>
      <c r="F113" s="81">
        <f>F20+F92+F30-F26-F27-F22-F23-F24-F28</f>
        <v>7588719.7300000004</v>
      </c>
      <c r="G113" s="80"/>
      <c r="H113" s="80"/>
      <c r="I113" s="80"/>
      <c r="J113" s="80"/>
      <c r="K113" s="80"/>
      <c r="L113" s="80"/>
      <c r="M113" s="81">
        <f>M20+M92+M30-M26-M27-M22-M23-M24-M28</f>
        <v>0</v>
      </c>
      <c r="N113" s="81">
        <f>N20+N92+N30-N26-N27-N22-N23-N24-N28</f>
        <v>0</v>
      </c>
      <c r="O113" s="81">
        <f>O20+O92+O30-O26-O27-O22-O23-O24-O28</f>
        <v>0</v>
      </c>
    </row>
    <row r="114" spans="1:15" x14ac:dyDescent="0.25">
      <c r="A114" s="9" t="s">
        <v>111</v>
      </c>
    </row>
    <row r="115" spans="1:15" ht="81.55" x14ac:dyDescent="0.25">
      <c r="A115" s="15" t="s">
        <v>63</v>
      </c>
      <c r="B115" s="3" t="s">
        <v>46</v>
      </c>
      <c r="C115" s="19" t="s">
        <v>67</v>
      </c>
      <c r="D115" s="11"/>
      <c r="E115" s="11"/>
      <c r="F115" s="11"/>
      <c r="G115" s="14">
        <v>325952.78999999998</v>
      </c>
      <c r="H115" s="11"/>
      <c r="I115" s="11"/>
      <c r="J115" s="86" t="s">
        <v>155</v>
      </c>
      <c r="K115" s="11"/>
      <c r="L115" s="11"/>
    </row>
    <row r="116" spans="1:15" ht="36" customHeight="1" x14ac:dyDescent="0.25">
      <c r="A116" s="15" t="s">
        <v>64</v>
      </c>
      <c r="B116" s="3" t="s">
        <v>46</v>
      </c>
      <c r="C116" s="19" t="s">
        <v>68</v>
      </c>
      <c r="D116" s="11"/>
      <c r="E116" s="11"/>
      <c r="F116" s="11"/>
      <c r="G116" s="14">
        <v>694800</v>
      </c>
      <c r="H116" s="11"/>
      <c r="I116" s="11"/>
      <c r="J116" s="11"/>
      <c r="K116" s="11"/>
      <c r="L116" s="11"/>
    </row>
    <row r="117" spans="1:15" ht="37.549999999999997" customHeight="1" x14ac:dyDescent="0.25">
      <c r="A117" s="15" t="s">
        <v>65</v>
      </c>
      <c r="B117" s="3" t="s">
        <v>46</v>
      </c>
      <c r="C117" s="19" t="s">
        <v>69</v>
      </c>
      <c r="D117" s="11"/>
      <c r="E117" s="11"/>
      <c r="F117" s="11"/>
      <c r="G117" s="14">
        <v>25266123.620000001</v>
      </c>
      <c r="H117" s="19">
        <v>2016</v>
      </c>
      <c r="I117" s="11"/>
      <c r="J117" s="11"/>
      <c r="K117" s="11"/>
      <c r="L117" s="11"/>
    </row>
    <row r="118" spans="1:15" ht="34.5" customHeight="1" x14ac:dyDescent="0.25">
      <c r="A118" s="15" t="s">
        <v>66</v>
      </c>
      <c r="B118" s="3" t="s">
        <v>46</v>
      </c>
      <c r="C118" s="19" t="s">
        <v>70</v>
      </c>
      <c r="D118" s="11"/>
      <c r="E118" s="11"/>
      <c r="F118" s="11"/>
      <c r="G118" s="14">
        <v>16160231.800000001</v>
      </c>
      <c r="H118" s="19">
        <v>2016</v>
      </c>
      <c r="I118" s="11"/>
      <c r="J118" s="11"/>
      <c r="K118" s="11"/>
      <c r="L118" s="11"/>
    </row>
    <row r="119" spans="1:15" x14ac:dyDescent="0.25">
      <c r="A119" s="328" t="s">
        <v>110</v>
      </c>
      <c r="B119" s="329"/>
      <c r="C119" s="82"/>
      <c r="D119" s="82"/>
      <c r="E119" s="83"/>
      <c r="F119" s="83"/>
      <c r="G119" s="85">
        <f>SUM(G115:G118)</f>
        <v>42447108.210000001</v>
      </c>
      <c r="H119" s="84"/>
      <c r="I119" s="84"/>
      <c r="J119" s="84"/>
      <c r="K119" s="84"/>
      <c r="L119" s="84"/>
      <c r="M119" s="85">
        <f>SUM(M115:M118)</f>
        <v>0</v>
      </c>
      <c r="N119" s="85">
        <f>SUM(N115:N118)</f>
        <v>0</v>
      </c>
      <c r="O119" s="85">
        <f>SUM(O115:O118)</f>
        <v>0</v>
      </c>
    </row>
    <row r="121" spans="1:15" ht="14.95" customHeight="1" x14ac:dyDescent="0.25">
      <c r="A121" s="317" t="s">
        <v>156</v>
      </c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</row>
    <row r="122" spans="1:15" x14ac:dyDescent="0.25">
      <c r="A122" s="87"/>
      <c r="B122" s="90"/>
      <c r="C122" s="90"/>
      <c r="D122" s="90"/>
      <c r="E122" s="90"/>
      <c r="F122" s="90"/>
      <c r="G122" s="90"/>
    </row>
    <row r="123" spans="1:15" ht="44.15" x14ac:dyDescent="0.25">
      <c r="A123" s="91" t="s">
        <v>157</v>
      </c>
      <c r="B123" s="3" t="s">
        <v>46</v>
      </c>
      <c r="C123" s="10"/>
      <c r="D123" s="10"/>
      <c r="E123" s="88">
        <v>1790</v>
      </c>
      <c r="F123" s="14">
        <f t="shared" ref="F123:F125" si="6">E123</f>
        <v>1790</v>
      </c>
      <c r="G123" s="12"/>
      <c r="H123" s="12">
        <v>2015</v>
      </c>
      <c r="I123" s="10"/>
      <c r="J123" s="10"/>
      <c r="K123" s="10"/>
      <c r="L123" s="10"/>
    </row>
    <row r="124" spans="1:15" ht="33.799999999999997" customHeight="1" x14ac:dyDescent="0.25">
      <c r="A124" s="92" t="s">
        <v>158</v>
      </c>
      <c r="B124" s="3" t="s">
        <v>46</v>
      </c>
      <c r="C124" s="10"/>
      <c r="D124" s="10"/>
      <c r="E124" s="88">
        <v>999</v>
      </c>
      <c r="F124" s="14">
        <f t="shared" si="6"/>
        <v>999</v>
      </c>
      <c r="G124" s="12"/>
      <c r="H124" s="12">
        <v>2017</v>
      </c>
      <c r="I124" s="10"/>
      <c r="J124" s="10"/>
      <c r="K124" s="10"/>
      <c r="L124" s="10"/>
    </row>
    <row r="125" spans="1:15" ht="33.799999999999997" customHeight="1" x14ac:dyDescent="0.25">
      <c r="A125" s="92" t="s">
        <v>159</v>
      </c>
      <c r="B125" s="3" t="s">
        <v>46</v>
      </c>
      <c r="C125" s="10"/>
      <c r="D125" s="10"/>
      <c r="E125" s="88">
        <v>999</v>
      </c>
      <c r="F125" s="14">
        <f t="shared" si="6"/>
        <v>999</v>
      </c>
      <c r="G125" s="12"/>
      <c r="H125" s="12">
        <v>2017</v>
      </c>
      <c r="I125" s="10"/>
      <c r="J125" s="10"/>
      <c r="K125" s="10"/>
      <c r="L125" s="10"/>
    </row>
    <row r="132" spans="1:1" ht="15.65" x14ac:dyDescent="0.25">
      <c r="A132" s="66" t="s">
        <v>129</v>
      </c>
    </row>
    <row r="133" spans="1:1" ht="15.65" x14ac:dyDescent="0.25">
      <c r="A133" s="66" t="s">
        <v>130</v>
      </c>
    </row>
    <row r="134" spans="1:1" ht="15.65" x14ac:dyDescent="0.25">
      <c r="A134" s="66"/>
    </row>
    <row r="135" spans="1:1" ht="15.65" x14ac:dyDescent="0.25">
      <c r="A135" s="66" t="s">
        <v>131</v>
      </c>
    </row>
  </sheetData>
  <mergeCells count="56">
    <mergeCell ref="A2:L2"/>
    <mergeCell ref="M2:O2"/>
    <mergeCell ref="A5:L5"/>
    <mergeCell ref="A6:L6"/>
    <mergeCell ref="A9:A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4:A16"/>
    <mergeCell ref="D14:D16"/>
    <mergeCell ref="E14:E16"/>
    <mergeCell ref="F14:F16"/>
    <mergeCell ref="G14:G16"/>
    <mergeCell ref="H14:H16"/>
    <mergeCell ref="A21:L21"/>
    <mergeCell ref="I14:I16"/>
    <mergeCell ref="J14:J16"/>
    <mergeCell ref="K14:K16"/>
    <mergeCell ref="L14:L16"/>
    <mergeCell ref="A17:A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B20"/>
    <mergeCell ref="A112:B112"/>
    <mergeCell ref="A113:B113"/>
    <mergeCell ref="A119:B119"/>
    <mergeCell ref="A121:L121"/>
    <mergeCell ref="A30:B30"/>
    <mergeCell ref="A92:B92"/>
    <mergeCell ref="A97:B97"/>
    <mergeCell ref="A104:B104"/>
    <mergeCell ref="A110:B110"/>
    <mergeCell ref="A111:B111"/>
  </mergeCells>
  <pageMargins left="0.18" right="0.22" top="0.18" bottom="0.33" header="0.11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8"/>
  <sheetViews>
    <sheetView workbookViewId="0">
      <pane ySplit="7" topLeftCell="A134" activePane="bottomLeft" state="frozen"/>
      <selection pane="bottomLeft" activeCell="C68" sqref="C68:J68"/>
    </sheetView>
  </sheetViews>
  <sheetFormatPr defaultColWidth="9.125" defaultRowHeight="14.3" x14ac:dyDescent="0.25"/>
  <cols>
    <col min="1" max="1" width="19.625" style="2" customWidth="1"/>
    <col min="2" max="2" width="26.25" style="2" customWidth="1"/>
    <col min="3" max="3" width="13.75" style="2" customWidth="1"/>
    <col min="4" max="4" width="10.375" style="2" customWidth="1"/>
    <col min="5" max="5" width="12" style="2" customWidth="1"/>
    <col min="6" max="6" width="11" style="2" customWidth="1"/>
    <col min="7" max="7" width="11.375" style="2" customWidth="1"/>
    <col min="8" max="8" width="5.375" style="2" customWidth="1"/>
    <col min="9" max="9" width="6.25" style="2" customWidth="1"/>
    <col min="10" max="10" width="10.25" style="2" customWidth="1"/>
    <col min="11" max="11" width="6.875" style="2" customWidth="1"/>
    <col min="12" max="12" width="7.375" style="2" customWidth="1"/>
    <col min="13" max="13" width="9.75" style="2" customWidth="1"/>
    <col min="14" max="14" width="10" style="2" customWidth="1"/>
    <col min="15" max="15" width="10.375" style="2" customWidth="1"/>
    <col min="16" max="16384" width="9.125" style="2"/>
  </cols>
  <sheetData>
    <row r="2" spans="1:15" ht="25.5" customHeight="1" x14ac:dyDescent="0.25">
      <c r="A2" s="344" t="s">
        <v>181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353">
        <v>42954</v>
      </c>
      <c r="N2" s="354"/>
      <c r="O2" s="354"/>
    </row>
    <row r="3" spans="1:15" ht="124.5" customHeight="1" x14ac:dyDescent="0.25">
      <c r="A3" s="1" t="s">
        <v>11</v>
      </c>
      <c r="B3" s="1" t="s">
        <v>10</v>
      </c>
      <c r="C3" s="1" t="s">
        <v>9</v>
      </c>
      <c r="D3" s="1" t="s">
        <v>8</v>
      </c>
      <c r="E3" s="1" t="s">
        <v>7</v>
      </c>
      <c r="F3" s="1" t="s">
        <v>6</v>
      </c>
      <c r="G3" s="1" t="s">
        <v>112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  <c r="M3" s="102" t="s">
        <v>182</v>
      </c>
      <c r="N3" s="103" t="s">
        <v>183</v>
      </c>
      <c r="O3" s="103" t="s">
        <v>191</v>
      </c>
    </row>
    <row r="4" spans="1:15" ht="9.69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5" ht="13.75" customHeight="1" x14ac:dyDescent="0.25">
      <c r="A5" s="323" t="s">
        <v>106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5"/>
    </row>
    <row r="6" spans="1:15" ht="14.95" customHeight="1" x14ac:dyDescent="0.25">
      <c r="A6" s="347" t="s">
        <v>13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</row>
    <row r="7" spans="1:15" ht="36.700000000000003" customHeight="1" x14ac:dyDescent="0.25">
      <c r="A7" s="5" t="s">
        <v>12</v>
      </c>
      <c r="B7" s="6" t="s">
        <v>20</v>
      </c>
      <c r="C7" s="19" t="s">
        <v>100</v>
      </c>
      <c r="D7" s="41" t="s">
        <v>83</v>
      </c>
      <c r="E7" s="21">
        <v>58706</v>
      </c>
      <c r="F7" s="21">
        <v>21721</v>
      </c>
      <c r="G7" s="3"/>
      <c r="H7" s="24">
        <v>1976</v>
      </c>
      <c r="I7" s="3"/>
      <c r="J7" s="3"/>
      <c r="K7" s="3"/>
      <c r="L7" s="3"/>
    </row>
    <row r="8" spans="1:15" ht="35.5" customHeight="1" x14ac:dyDescent="0.25">
      <c r="A8" s="5" t="s">
        <v>14</v>
      </c>
      <c r="B8" s="7" t="s">
        <v>18</v>
      </c>
      <c r="C8" s="19" t="s">
        <v>101</v>
      </c>
      <c r="D8" s="41" t="s">
        <v>83</v>
      </c>
      <c r="E8" s="21">
        <v>92024</v>
      </c>
      <c r="F8" s="21">
        <v>34049</v>
      </c>
      <c r="G8" s="3"/>
      <c r="H8" s="24">
        <v>1978</v>
      </c>
      <c r="I8" s="3"/>
      <c r="J8" s="3"/>
      <c r="K8" s="3"/>
      <c r="L8" s="3"/>
    </row>
    <row r="9" spans="1:15" ht="36" customHeight="1" x14ac:dyDescent="0.25">
      <c r="A9" s="332" t="s">
        <v>15</v>
      </c>
      <c r="B9" s="39" t="s">
        <v>19</v>
      </c>
      <c r="C9" s="19" t="s">
        <v>92</v>
      </c>
      <c r="D9" s="338" t="s">
        <v>83</v>
      </c>
      <c r="E9" s="350">
        <v>419907</v>
      </c>
      <c r="F9" s="350">
        <v>155365</v>
      </c>
      <c r="G9" s="332"/>
      <c r="H9" s="335">
        <v>1979</v>
      </c>
      <c r="I9" s="332"/>
      <c r="J9" s="332"/>
      <c r="K9" s="332"/>
      <c r="L9" s="332"/>
    </row>
    <row r="10" spans="1:15" ht="37.549999999999997" customHeight="1" x14ac:dyDescent="0.25">
      <c r="A10" s="334"/>
      <c r="B10" s="39" t="s">
        <v>21</v>
      </c>
      <c r="C10" s="19" t="s">
        <v>93</v>
      </c>
      <c r="D10" s="339"/>
      <c r="E10" s="351"/>
      <c r="F10" s="351"/>
      <c r="G10" s="334"/>
      <c r="H10" s="337"/>
      <c r="I10" s="334"/>
      <c r="J10" s="334"/>
      <c r="K10" s="334"/>
      <c r="L10" s="334"/>
    </row>
    <row r="11" spans="1:15" ht="36" customHeight="1" x14ac:dyDescent="0.25">
      <c r="A11" s="333"/>
      <c r="B11" s="39" t="s">
        <v>22</v>
      </c>
      <c r="C11" s="19" t="s">
        <v>94</v>
      </c>
      <c r="D11" s="340"/>
      <c r="E11" s="352"/>
      <c r="F11" s="352"/>
      <c r="G11" s="333"/>
      <c r="H11" s="336"/>
      <c r="I11" s="333"/>
      <c r="J11" s="333"/>
      <c r="K11" s="333"/>
      <c r="L11" s="333"/>
    </row>
    <row r="12" spans="1:15" ht="36" customHeight="1" x14ac:dyDescent="0.25">
      <c r="A12" s="332" t="s">
        <v>16</v>
      </c>
      <c r="B12" s="7" t="s">
        <v>23</v>
      </c>
      <c r="C12" s="19" t="s">
        <v>95</v>
      </c>
      <c r="D12" s="341" t="s">
        <v>83</v>
      </c>
      <c r="E12" s="350">
        <v>164224</v>
      </c>
      <c r="F12" s="350">
        <v>60762</v>
      </c>
      <c r="G12" s="332"/>
      <c r="H12" s="335">
        <v>1977</v>
      </c>
      <c r="I12" s="332"/>
      <c r="J12" s="332"/>
      <c r="K12" s="332"/>
      <c r="L12" s="332"/>
    </row>
    <row r="13" spans="1:15" ht="36" customHeight="1" x14ac:dyDescent="0.25">
      <c r="A13" s="333"/>
      <c r="B13" s="7" t="s">
        <v>24</v>
      </c>
      <c r="C13" s="19" t="s">
        <v>96</v>
      </c>
      <c r="D13" s="342"/>
      <c r="E13" s="352"/>
      <c r="F13" s="352"/>
      <c r="G13" s="333"/>
      <c r="H13" s="336"/>
      <c r="I13" s="333"/>
      <c r="J13" s="333"/>
      <c r="K13" s="333"/>
      <c r="L13" s="333"/>
    </row>
    <row r="14" spans="1:15" ht="36.700000000000003" customHeight="1" x14ac:dyDescent="0.25">
      <c r="A14" s="332" t="s">
        <v>17</v>
      </c>
      <c r="B14" s="7" t="s">
        <v>25</v>
      </c>
      <c r="C14" s="19" t="s">
        <v>97</v>
      </c>
      <c r="D14" s="341" t="s">
        <v>83</v>
      </c>
      <c r="E14" s="350">
        <v>1533382</v>
      </c>
      <c r="F14" s="350">
        <v>567351</v>
      </c>
      <c r="G14" s="332"/>
      <c r="H14" s="335">
        <v>1989</v>
      </c>
      <c r="I14" s="332"/>
      <c r="J14" s="332"/>
      <c r="K14" s="332"/>
      <c r="L14" s="332"/>
    </row>
    <row r="15" spans="1:15" ht="36" customHeight="1" x14ac:dyDescent="0.25">
      <c r="A15" s="334"/>
      <c r="B15" s="7" t="s">
        <v>26</v>
      </c>
      <c r="C15" s="19" t="s">
        <v>98</v>
      </c>
      <c r="D15" s="343"/>
      <c r="E15" s="351"/>
      <c r="F15" s="351"/>
      <c r="G15" s="334"/>
      <c r="H15" s="337"/>
      <c r="I15" s="334"/>
      <c r="J15" s="334"/>
      <c r="K15" s="334"/>
      <c r="L15" s="334"/>
    </row>
    <row r="16" spans="1:15" ht="35.5" customHeight="1" x14ac:dyDescent="0.25">
      <c r="A16" s="333"/>
      <c r="B16" s="7" t="s">
        <v>27</v>
      </c>
      <c r="C16" s="19" t="s">
        <v>99</v>
      </c>
      <c r="D16" s="342"/>
      <c r="E16" s="352"/>
      <c r="F16" s="352"/>
      <c r="G16" s="333"/>
      <c r="H16" s="336"/>
      <c r="I16" s="333"/>
      <c r="J16" s="333"/>
      <c r="K16" s="333"/>
      <c r="L16" s="333"/>
    </row>
    <row r="17" spans="1:12" ht="46.55" customHeight="1" x14ac:dyDescent="0.25">
      <c r="A17" s="337" t="s">
        <v>80</v>
      </c>
      <c r="B17" s="40" t="s">
        <v>103</v>
      </c>
      <c r="C17" s="19" t="s">
        <v>102</v>
      </c>
      <c r="D17" s="38"/>
      <c r="E17" s="77"/>
      <c r="F17" s="77"/>
      <c r="G17" s="36"/>
      <c r="H17" s="37"/>
      <c r="I17" s="36"/>
      <c r="J17" s="36"/>
      <c r="K17" s="36"/>
      <c r="L17" s="36"/>
    </row>
    <row r="18" spans="1:12" ht="45.7" customHeight="1" x14ac:dyDescent="0.25">
      <c r="A18" s="337"/>
      <c r="B18" s="3" t="s">
        <v>81</v>
      </c>
      <c r="C18" s="19" t="s">
        <v>104</v>
      </c>
      <c r="D18" s="332" t="s">
        <v>84</v>
      </c>
      <c r="E18" s="350">
        <v>111454</v>
      </c>
      <c r="F18" s="350">
        <v>62702</v>
      </c>
      <c r="G18" s="332"/>
      <c r="H18" s="332"/>
      <c r="I18" s="332"/>
      <c r="J18" s="332"/>
      <c r="K18" s="332"/>
      <c r="L18" s="332"/>
    </row>
    <row r="19" spans="1:12" ht="45" customHeight="1" x14ac:dyDescent="0.25">
      <c r="A19" s="336"/>
      <c r="B19" s="3" t="s">
        <v>82</v>
      </c>
      <c r="C19" s="19" t="s">
        <v>105</v>
      </c>
      <c r="D19" s="333"/>
      <c r="E19" s="352"/>
      <c r="F19" s="352"/>
      <c r="G19" s="333"/>
      <c r="H19" s="333"/>
      <c r="I19" s="333"/>
      <c r="J19" s="333"/>
      <c r="K19" s="333"/>
      <c r="L19" s="333"/>
    </row>
    <row r="20" spans="1:12" ht="17.5" customHeight="1" x14ac:dyDescent="0.25">
      <c r="A20" s="326" t="s">
        <v>91</v>
      </c>
      <c r="B20" s="327"/>
      <c r="C20" s="45"/>
      <c r="D20" s="45"/>
      <c r="E20" s="46">
        <f>SUM(E7:E19)</f>
        <v>2379697</v>
      </c>
      <c r="F20" s="46">
        <f>SUM(F7:F19)</f>
        <v>901950</v>
      </c>
      <c r="G20" s="45"/>
      <c r="H20" s="45"/>
      <c r="I20" s="45"/>
      <c r="J20" s="45"/>
      <c r="K20" s="45"/>
      <c r="L20" s="45"/>
    </row>
    <row r="21" spans="1:12" x14ac:dyDescent="0.25">
      <c r="A21" s="347" t="s">
        <v>0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9"/>
    </row>
    <row r="22" spans="1:12" ht="68.95" customHeight="1" x14ac:dyDescent="0.25">
      <c r="A22" s="22" t="s">
        <v>72</v>
      </c>
      <c r="B22" s="3" t="s">
        <v>46</v>
      </c>
      <c r="C22" s="10"/>
      <c r="D22" s="3" t="s">
        <v>90</v>
      </c>
      <c r="E22" s="14">
        <v>155481</v>
      </c>
      <c r="F22" s="14">
        <f t="shared" ref="F22:F29" si="0">E22</f>
        <v>155481</v>
      </c>
      <c r="G22" s="10"/>
      <c r="H22" s="25">
        <v>1972</v>
      </c>
      <c r="I22" s="10"/>
      <c r="J22" s="10"/>
      <c r="K22" s="10"/>
      <c r="L22" s="10"/>
    </row>
    <row r="23" spans="1:12" ht="33.799999999999997" customHeight="1" x14ac:dyDescent="0.25">
      <c r="A23" s="22" t="s">
        <v>73</v>
      </c>
      <c r="B23" s="3" t="s">
        <v>46</v>
      </c>
      <c r="C23" s="10"/>
      <c r="D23" s="3" t="s">
        <v>85</v>
      </c>
      <c r="E23" s="14">
        <v>171235</v>
      </c>
      <c r="F23" s="14">
        <f t="shared" si="0"/>
        <v>171235</v>
      </c>
      <c r="G23" s="10"/>
      <c r="H23" s="25">
        <v>1986</v>
      </c>
      <c r="I23" s="10"/>
      <c r="J23" s="10"/>
      <c r="K23" s="10"/>
      <c r="L23" s="10"/>
    </row>
    <row r="24" spans="1:12" ht="34.5" customHeight="1" x14ac:dyDescent="0.25">
      <c r="A24" s="17" t="s">
        <v>74</v>
      </c>
      <c r="B24" s="3" t="s">
        <v>46</v>
      </c>
      <c r="C24" s="10"/>
      <c r="D24" s="3" t="s">
        <v>85</v>
      </c>
      <c r="E24" s="14">
        <v>171235</v>
      </c>
      <c r="F24" s="14">
        <f t="shared" si="0"/>
        <v>171235</v>
      </c>
      <c r="G24" s="10"/>
      <c r="H24" s="25">
        <v>1986</v>
      </c>
      <c r="I24" s="10"/>
      <c r="J24" s="10"/>
      <c r="K24" s="10"/>
      <c r="L24" s="10"/>
    </row>
    <row r="25" spans="1:12" ht="34.5" customHeight="1" x14ac:dyDescent="0.25">
      <c r="A25" s="18" t="s">
        <v>75</v>
      </c>
      <c r="B25" s="3" t="s">
        <v>46</v>
      </c>
      <c r="C25" s="10"/>
      <c r="D25" s="42"/>
      <c r="E25" s="14">
        <v>0</v>
      </c>
      <c r="F25" s="14">
        <f t="shared" si="0"/>
        <v>0</v>
      </c>
      <c r="G25" s="10"/>
      <c r="H25" s="25"/>
      <c r="I25" s="10"/>
      <c r="J25" s="10"/>
      <c r="K25" s="10"/>
      <c r="L25" s="10"/>
    </row>
    <row r="26" spans="1:12" ht="34.5" customHeight="1" x14ac:dyDescent="0.25">
      <c r="A26" s="17" t="s">
        <v>76</v>
      </c>
      <c r="B26" s="3" t="s">
        <v>46</v>
      </c>
      <c r="C26" s="10"/>
      <c r="D26" s="3" t="s">
        <v>85</v>
      </c>
      <c r="E26" s="14">
        <v>716163</v>
      </c>
      <c r="F26" s="14">
        <f t="shared" si="0"/>
        <v>716163</v>
      </c>
      <c r="G26" s="10"/>
      <c r="H26" s="25">
        <v>1984</v>
      </c>
      <c r="I26" s="10"/>
      <c r="J26" s="10"/>
      <c r="K26" s="10"/>
      <c r="L26" s="10"/>
    </row>
    <row r="27" spans="1:12" ht="35.5" customHeight="1" x14ac:dyDescent="0.25">
      <c r="A27" s="17" t="s">
        <v>77</v>
      </c>
      <c r="B27" s="3" t="s">
        <v>58</v>
      </c>
      <c r="C27" s="10"/>
      <c r="D27" s="3" t="s">
        <v>85</v>
      </c>
      <c r="E27" s="14">
        <v>238000</v>
      </c>
      <c r="F27" s="14">
        <f t="shared" si="0"/>
        <v>238000</v>
      </c>
      <c r="G27" s="10"/>
      <c r="H27" s="25">
        <v>1962</v>
      </c>
      <c r="I27" s="10"/>
      <c r="J27" s="27" t="s">
        <v>87</v>
      </c>
      <c r="K27" s="10"/>
      <c r="L27" s="10"/>
    </row>
    <row r="28" spans="1:12" ht="36" customHeight="1" x14ac:dyDescent="0.25">
      <c r="A28" s="17" t="s">
        <v>78</v>
      </c>
      <c r="B28" s="3" t="s">
        <v>60</v>
      </c>
      <c r="C28" s="10"/>
      <c r="D28" s="3" t="s">
        <v>85</v>
      </c>
      <c r="E28" s="14">
        <v>719618</v>
      </c>
      <c r="F28" s="14">
        <f t="shared" si="0"/>
        <v>719618</v>
      </c>
      <c r="G28" s="10"/>
      <c r="H28" s="25">
        <v>1972</v>
      </c>
      <c r="I28" s="10"/>
      <c r="J28" s="27" t="s">
        <v>87</v>
      </c>
      <c r="K28" s="10"/>
      <c r="L28" s="10"/>
    </row>
    <row r="29" spans="1:12" ht="32.6" x14ac:dyDescent="0.25">
      <c r="A29" s="23" t="s">
        <v>71</v>
      </c>
      <c r="B29" s="3" t="s">
        <v>49</v>
      </c>
      <c r="C29" s="10"/>
      <c r="D29" s="3" t="s">
        <v>85</v>
      </c>
      <c r="E29" s="14">
        <v>683655</v>
      </c>
      <c r="F29" s="14">
        <f t="shared" si="0"/>
        <v>683655</v>
      </c>
      <c r="G29" s="10"/>
      <c r="H29" s="19">
        <v>1940</v>
      </c>
      <c r="I29" s="10"/>
      <c r="J29" s="10"/>
      <c r="K29" s="10"/>
      <c r="L29" s="10"/>
    </row>
    <row r="30" spans="1:12" ht="18" customHeight="1" x14ac:dyDescent="0.25">
      <c r="A30" s="326" t="s">
        <v>86</v>
      </c>
      <c r="B30" s="327"/>
      <c r="C30" s="47"/>
      <c r="D30" s="47"/>
      <c r="E30" s="48">
        <f>SUM(E22:E29)</f>
        <v>2855387</v>
      </c>
      <c r="F30" s="48">
        <f>SUM(F22:F29)</f>
        <v>2855387</v>
      </c>
      <c r="G30" s="43"/>
      <c r="H30" s="43"/>
      <c r="I30" s="43"/>
      <c r="J30" s="43"/>
      <c r="K30" s="43"/>
      <c r="L30" s="43"/>
    </row>
    <row r="31" spans="1:12" x14ac:dyDescent="0.25">
      <c r="A31" s="8" t="s">
        <v>28</v>
      </c>
    </row>
    <row r="32" spans="1:12" ht="39.25" customHeight="1" x14ac:dyDescent="0.25">
      <c r="A32" s="16" t="s">
        <v>32</v>
      </c>
      <c r="B32" s="3" t="s">
        <v>46</v>
      </c>
      <c r="C32" s="10"/>
      <c r="D32" s="10"/>
      <c r="E32" s="14">
        <v>60150</v>
      </c>
      <c r="F32" s="14">
        <f t="shared" ref="F32:F33" si="1">E32</f>
        <v>60150</v>
      </c>
      <c r="G32" s="10"/>
      <c r="H32" s="19">
        <v>2009</v>
      </c>
      <c r="I32" s="10"/>
      <c r="J32" s="10"/>
      <c r="K32" s="10"/>
      <c r="L32" s="10"/>
    </row>
    <row r="33" spans="1:12" ht="37.549999999999997" customHeight="1" x14ac:dyDescent="0.25">
      <c r="A33" s="16" t="s">
        <v>33</v>
      </c>
      <c r="B33" s="3" t="s">
        <v>46</v>
      </c>
      <c r="C33" s="10"/>
      <c r="D33" s="10"/>
      <c r="E33" s="14">
        <v>20050</v>
      </c>
      <c r="F33" s="14">
        <f t="shared" si="1"/>
        <v>20050</v>
      </c>
      <c r="G33" s="10"/>
      <c r="H33" s="19">
        <v>2009</v>
      </c>
      <c r="I33" s="10"/>
      <c r="J33" s="10"/>
      <c r="K33" s="10"/>
      <c r="L33" s="10"/>
    </row>
    <row r="34" spans="1:12" ht="36" customHeight="1" x14ac:dyDescent="0.25">
      <c r="A34" s="16" t="s">
        <v>34</v>
      </c>
      <c r="B34" s="3" t="s">
        <v>46</v>
      </c>
      <c r="C34" s="10"/>
      <c r="D34" s="10"/>
      <c r="E34" s="14">
        <v>32175</v>
      </c>
      <c r="F34" s="14">
        <f>E34</f>
        <v>32175</v>
      </c>
      <c r="G34" s="10"/>
      <c r="H34" s="25">
        <v>1967</v>
      </c>
      <c r="I34" s="10"/>
      <c r="J34" s="10"/>
      <c r="K34" s="10"/>
      <c r="L34" s="10"/>
    </row>
    <row r="35" spans="1:12" ht="36" customHeight="1" x14ac:dyDescent="0.25">
      <c r="A35" s="16" t="s">
        <v>35</v>
      </c>
      <c r="B35" s="3" t="s">
        <v>46</v>
      </c>
      <c r="C35" s="10"/>
      <c r="D35" s="10"/>
      <c r="E35" s="14">
        <v>10725</v>
      </c>
      <c r="F35" s="14">
        <f t="shared" ref="F35:F42" si="2">E35</f>
        <v>10725</v>
      </c>
      <c r="G35" s="10"/>
      <c r="H35" s="25">
        <v>1967</v>
      </c>
      <c r="I35" s="10"/>
      <c r="J35" s="10"/>
      <c r="K35" s="10"/>
      <c r="L35" s="10"/>
    </row>
    <row r="36" spans="1:12" ht="34.5" customHeight="1" x14ac:dyDescent="0.25">
      <c r="A36" s="16" t="s">
        <v>36</v>
      </c>
      <c r="B36" s="3" t="s">
        <v>46</v>
      </c>
      <c r="C36" s="10"/>
      <c r="D36" s="10"/>
      <c r="E36" s="14">
        <v>32175</v>
      </c>
      <c r="F36" s="14">
        <f t="shared" si="2"/>
        <v>32175</v>
      </c>
      <c r="G36" s="10"/>
      <c r="H36" s="25">
        <v>1967</v>
      </c>
      <c r="I36" s="10"/>
      <c r="J36" s="10"/>
      <c r="K36" s="10"/>
      <c r="L36" s="10"/>
    </row>
    <row r="37" spans="1:12" ht="34.5" customHeight="1" x14ac:dyDescent="0.25">
      <c r="A37" s="16" t="s">
        <v>37</v>
      </c>
      <c r="B37" s="3" t="s">
        <v>46</v>
      </c>
      <c r="C37" s="10"/>
      <c r="D37" s="10"/>
      <c r="E37" s="14">
        <v>10725</v>
      </c>
      <c r="F37" s="14">
        <f t="shared" si="2"/>
        <v>10725</v>
      </c>
      <c r="G37" s="10"/>
      <c r="H37" s="25">
        <v>1967</v>
      </c>
      <c r="I37" s="10"/>
      <c r="J37" s="10"/>
      <c r="K37" s="10"/>
      <c r="L37" s="10"/>
    </row>
    <row r="38" spans="1:12" ht="35.5" customHeight="1" x14ac:dyDescent="0.25">
      <c r="A38" s="16" t="s">
        <v>38</v>
      </c>
      <c r="B38" s="3" t="s">
        <v>46</v>
      </c>
      <c r="C38" s="10"/>
      <c r="D38" s="10"/>
      <c r="E38" s="14">
        <v>57356.62</v>
      </c>
      <c r="F38" s="14">
        <f t="shared" si="2"/>
        <v>57356.62</v>
      </c>
      <c r="G38" s="10"/>
      <c r="H38" s="19">
        <v>1980</v>
      </c>
      <c r="I38" s="10"/>
      <c r="J38" s="10"/>
      <c r="K38" s="10"/>
      <c r="L38" s="10"/>
    </row>
    <row r="39" spans="1:12" ht="33.799999999999997" customHeight="1" x14ac:dyDescent="0.25">
      <c r="A39" s="16" t="s">
        <v>39</v>
      </c>
      <c r="B39" s="3" t="s">
        <v>46</v>
      </c>
      <c r="C39" s="19"/>
      <c r="D39" s="10"/>
      <c r="E39" s="14">
        <v>19118.88</v>
      </c>
      <c r="F39" s="14">
        <f t="shared" si="2"/>
        <v>19118.88</v>
      </c>
      <c r="G39" s="10"/>
      <c r="H39" s="19">
        <v>1980</v>
      </c>
      <c r="I39" s="10"/>
      <c r="J39" s="10"/>
      <c r="K39" s="10"/>
      <c r="L39" s="10"/>
    </row>
    <row r="40" spans="1:12" ht="32.950000000000003" customHeight="1" x14ac:dyDescent="0.25">
      <c r="A40" s="17" t="s">
        <v>40</v>
      </c>
      <c r="B40" s="3" t="s">
        <v>47</v>
      </c>
      <c r="C40" s="10"/>
      <c r="D40" s="10"/>
      <c r="E40" s="14">
        <v>29031.75</v>
      </c>
      <c r="F40" s="14">
        <f t="shared" si="2"/>
        <v>29031.75</v>
      </c>
      <c r="G40" s="10"/>
      <c r="H40" s="19">
        <v>1988</v>
      </c>
      <c r="I40" s="10"/>
      <c r="J40" s="10"/>
      <c r="K40" s="10"/>
      <c r="L40" s="10"/>
    </row>
    <row r="41" spans="1:12" ht="34.5" customHeight="1" x14ac:dyDescent="0.25">
      <c r="A41" s="17" t="s">
        <v>138</v>
      </c>
      <c r="B41" s="3" t="s">
        <v>48</v>
      </c>
      <c r="C41" s="10"/>
      <c r="D41" s="10"/>
      <c r="E41" s="14">
        <v>29031.75</v>
      </c>
      <c r="F41" s="14">
        <f t="shared" si="2"/>
        <v>29031.75</v>
      </c>
      <c r="G41" s="10"/>
      <c r="H41" s="19">
        <v>1988</v>
      </c>
      <c r="I41" s="10"/>
      <c r="J41" s="10"/>
      <c r="K41" s="10"/>
      <c r="L41" s="10"/>
    </row>
    <row r="42" spans="1:12" ht="35.5" customHeight="1" x14ac:dyDescent="0.25">
      <c r="A42" s="17" t="s">
        <v>139</v>
      </c>
      <c r="B42" s="3" t="s">
        <v>48</v>
      </c>
      <c r="C42" s="10"/>
      <c r="D42" s="10"/>
      <c r="E42" s="14">
        <v>9677.25</v>
      </c>
      <c r="F42" s="14">
        <f t="shared" si="2"/>
        <v>9677.25</v>
      </c>
      <c r="G42" s="10"/>
      <c r="H42" s="19">
        <v>1988</v>
      </c>
      <c r="I42" s="10"/>
      <c r="J42" s="10"/>
      <c r="K42" s="10"/>
      <c r="L42" s="10"/>
    </row>
    <row r="43" spans="1:12" ht="34.5" customHeight="1" x14ac:dyDescent="0.25">
      <c r="A43" s="17" t="s">
        <v>41</v>
      </c>
      <c r="B43" s="3" t="s">
        <v>49</v>
      </c>
      <c r="C43" s="10"/>
      <c r="D43" s="10"/>
      <c r="E43" s="14">
        <v>39501</v>
      </c>
      <c r="F43" s="14">
        <f>E43</f>
        <v>39501</v>
      </c>
      <c r="G43" s="10"/>
      <c r="H43" s="19">
        <v>1988</v>
      </c>
      <c r="I43" s="10"/>
      <c r="J43" s="10"/>
      <c r="K43" s="10"/>
      <c r="L43" s="10"/>
    </row>
    <row r="44" spans="1:12" ht="34.5" customHeight="1" x14ac:dyDescent="0.25">
      <c r="A44" s="17" t="s">
        <v>142</v>
      </c>
      <c r="B44" s="3" t="s">
        <v>49</v>
      </c>
      <c r="C44" s="10"/>
      <c r="D44" s="10"/>
      <c r="E44" s="14">
        <v>13167</v>
      </c>
      <c r="F44" s="14">
        <f>E44</f>
        <v>13167</v>
      </c>
      <c r="G44" s="10"/>
      <c r="H44" s="19">
        <v>1988</v>
      </c>
      <c r="I44" s="10"/>
      <c r="J44" s="10"/>
      <c r="K44" s="10"/>
      <c r="L44" s="10"/>
    </row>
    <row r="45" spans="1:12" ht="36" customHeight="1" x14ac:dyDescent="0.25">
      <c r="A45" s="17" t="s">
        <v>42</v>
      </c>
      <c r="B45" s="3" t="s">
        <v>46</v>
      </c>
      <c r="C45" s="10"/>
      <c r="D45" s="10"/>
      <c r="E45" s="14">
        <v>1464827.25</v>
      </c>
      <c r="F45" s="14">
        <v>468744.75</v>
      </c>
      <c r="G45" s="10"/>
      <c r="H45" s="19">
        <v>2006</v>
      </c>
      <c r="I45" s="10"/>
      <c r="J45" s="10"/>
      <c r="K45" s="10"/>
      <c r="L45" s="10"/>
    </row>
    <row r="46" spans="1:12" ht="35.5" customHeight="1" x14ac:dyDescent="0.25">
      <c r="A46" s="18" t="s">
        <v>43</v>
      </c>
      <c r="B46" s="3" t="s">
        <v>46</v>
      </c>
      <c r="C46" s="10"/>
      <c r="D46" s="10"/>
      <c r="E46" s="14">
        <v>488275.75</v>
      </c>
      <c r="F46" s="14">
        <v>156248.25</v>
      </c>
      <c r="G46" s="10"/>
      <c r="H46" s="19">
        <v>2006</v>
      </c>
      <c r="I46" s="10"/>
      <c r="J46" s="10"/>
      <c r="K46" s="10"/>
      <c r="L46" s="10"/>
    </row>
    <row r="47" spans="1:12" ht="35.5" customHeight="1" x14ac:dyDescent="0.25">
      <c r="A47" s="18" t="s">
        <v>44</v>
      </c>
      <c r="B47" s="3" t="s">
        <v>46</v>
      </c>
      <c r="C47" s="10"/>
      <c r="D47" s="10"/>
      <c r="E47" s="14">
        <v>15738288.08</v>
      </c>
      <c r="F47" s="14">
        <v>1259063</v>
      </c>
      <c r="G47" s="10"/>
      <c r="H47" s="19">
        <v>2012</v>
      </c>
      <c r="I47" s="10"/>
      <c r="J47" s="10"/>
      <c r="K47" s="10"/>
      <c r="L47" s="10"/>
    </row>
    <row r="48" spans="1:12" ht="35.5" customHeight="1" x14ac:dyDescent="0.25">
      <c r="A48" s="120" t="s">
        <v>143</v>
      </c>
      <c r="B48" s="3" t="s">
        <v>59</v>
      </c>
      <c r="C48" s="10"/>
      <c r="D48" s="10"/>
      <c r="E48" s="50"/>
      <c r="F48" s="50"/>
      <c r="G48" s="10"/>
      <c r="H48" s="19"/>
      <c r="I48" s="10"/>
      <c r="J48" s="10"/>
      <c r="K48" s="10"/>
      <c r="L48" s="10"/>
    </row>
    <row r="49" spans="1:15" ht="35.5" customHeight="1" x14ac:dyDescent="0.25">
      <c r="A49" s="17" t="s">
        <v>212</v>
      </c>
      <c r="B49" s="3" t="s">
        <v>59</v>
      </c>
      <c r="C49" s="19" t="s">
        <v>217</v>
      </c>
      <c r="D49" s="10"/>
      <c r="E49" s="14">
        <v>18551</v>
      </c>
      <c r="F49" s="14">
        <f t="shared" ref="F49:F50" si="3">E49</f>
        <v>18551</v>
      </c>
      <c r="G49" s="10"/>
      <c r="H49" s="19">
        <v>1988</v>
      </c>
      <c r="I49" s="10"/>
      <c r="J49" s="10"/>
      <c r="K49" s="10"/>
      <c r="L49" s="10"/>
      <c r="N49" s="114">
        <v>18551</v>
      </c>
      <c r="O49" s="2">
        <v>0</v>
      </c>
    </row>
    <row r="50" spans="1:15" ht="35.5" customHeight="1" x14ac:dyDescent="0.25">
      <c r="A50" s="17" t="s">
        <v>211</v>
      </c>
      <c r="B50" s="3" t="s">
        <v>59</v>
      </c>
      <c r="C50" s="19" t="s">
        <v>218</v>
      </c>
      <c r="D50" s="10"/>
      <c r="E50" s="14">
        <v>9989</v>
      </c>
      <c r="F50" s="14">
        <f t="shared" si="3"/>
        <v>9989</v>
      </c>
      <c r="G50" s="10"/>
      <c r="H50" s="19">
        <v>1988</v>
      </c>
      <c r="I50" s="10"/>
      <c r="J50" s="10"/>
      <c r="K50" s="10"/>
      <c r="L50" s="10"/>
      <c r="N50" s="114">
        <v>9989</v>
      </c>
      <c r="O50" s="2">
        <v>0</v>
      </c>
    </row>
    <row r="51" spans="1:15" ht="34.5" customHeight="1" x14ac:dyDescent="0.25">
      <c r="A51" s="17" t="s">
        <v>45</v>
      </c>
      <c r="B51" s="3" t="s">
        <v>50</v>
      </c>
      <c r="C51" s="10"/>
      <c r="D51" s="10"/>
      <c r="E51" s="14">
        <v>29033</v>
      </c>
      <c r="F51" s="14">
        <f>E51</f>
        <v>29033</v>
      </c>
      <c r="G51" s="10"/>
      <c r="H51" s="19">
        <v>1988</v>
      </c>
      <c r="I51" s="10"/>
      <c r="J51" s="10"/>
      <c r="K51" s="10"/>
      <c r="L51" s="10"/>
    </row>
    <row r="52" spans="1:15" ht="34.5" customHeight="1" x14ac:dyDescent="0.25">
      <c r="A52" s="120" t="s">
        <v>146</v>
      </c>
      <c r="B52" s="3" t="s">
        <v>58</v>
      </c>
      <c r="C52" s="10"/>
      <c r="D52" s="10"/>
      <c r="E52" s="50"/>
      <c r="F52" s="50"/>
      <c r="G52" s="10"/>
      <c r="H52" s="19"/>
      <c r="I52" s="10"/>
      <c r="J52" s="10"/>
      <c r="K52" s="10"/>
      <c r="L52" s="10"/>
    </row>
    <row r="53" spans="1:15" ht="34.5" customHeight="1" x14ac:dyDescent="0.25">
      <c r="A53" s="17" t="s">
        <v>212</v>
      </c>
      <c r="B53" s="3" t="s">
        <v>58</v>
      </c>
      <c r="C53" s="19" t="s">
        <v>219</v>
      </c>
      <c r="D53" s="10"/>
      <c r="E53" s="14">
        <v>15757</v>
      </c>
      <c r="F53" s="14">
        <f t="shared" ref="F53:F68" si="4">E53</f>
        <v>15757</v>
      </c>
      <c r="G53" s="10"/>
      <c r="H53" s="19">
        <v>1985</v>
      </c>
      <c r="I53" s="10"/>
      <c r="J53" s="10"/>
      <c r="K53" s="10"/>
      <c r="L53" s="10"/>
      <c r="N53" s="114">
        <v>15757</v>
      </c>
      <c r="O53" s="2">
        <v>0</v>
      </c>
    </row>
    <row r="54" spans="1:15" ht="34.5" customHeight="1" x14ac:dyDescent="0.25">
      <c r="A54" s="17" t="s">
        <v>211</v>
      </c>
      <c r="B54" s="3" t="s">
        <v>58</v>
      </c>
      <c r="C54" s="10"/>
      <c r="D54" s="10"/>
      <c r="E54" s="14">
        <v>8863</v>
      </c>
      <c r="F54" s="14">
        <f t="shared" si="4"/>
        <v>8863</v>
      </c>
      <c r="G54" s="10"/>
      <c r="H54" s="19">
        <v>1985</v>
      </c>
      <c r="I54" s="10"/>
      <c r="J54" s="10"/>
      <c r="K54" s="10"/>
      <c r="L54" s="10"/>
      <c r="N54" s="114">
        <v>8863</v>
      </c>
      <c r="O54" s="2">
        <v>0</v>
      </c>
    </row>
    <row r="55" spans="1:15" ht="34.5" customHeight="1" x14ac:dyDescent="0.25">
      <c r="A55" s="120" t="s">
        <v>152</v>
      </c>
      <c r="B55" s="3" t="s">
        <v>149</v>
      </c>
      <c r="C55" s="10"/>
      <c r="D55" s="10"/>
      <c r="E55" s="50"/>
      <c r="F55" s="50"/>
      <c r="G55" s="10"/>
      <c r="H55" s="19"/>
      <c r="I55" s="10"/>
      <c r="J55" s="10"/>
      <c r="K55" s="10"/>
      <c r="L55" s="10"/>
    </row>
    <row r="56" spans="1:15" ht="34.5" customHeight="1" x14ac:dyDescent="0.25">
      <c r="A56" s="17" t="s">
        <v>212</v>
      </c>
      <c r="B56" s="3" t="s">
        <v>149</v>
      </c>
      <c r="C56" s="19" t="s">
        <v>213</v>
      </c>
      <c r="D56" s="10"/>
      <c r="E56" s="14">
        <v>25830</v>
      </c>
      <c r="F56" s="14">
        <f t="shared" si="4"/>
        <v>25830</v>
      </c>
      <c r="G56" s="10"/>
      <c r="H56" s="19">
        <v>1989</v>
      </c>
      <c r="I56" s="10"/>
      <c r="J56" s="10"/>
      <c r="K56" s="10"/>
      <c r="L56" s="10"/>
      <c r="N56" s="114">
        <v>25830</v>
      </c>
      <c r="O56" s="2">
        <v>0</v>
      </c>
    </row>
    <row r="57" spans="1:15" ht="34.5" customHeight="1" x14ac:dyDescent="0.25">
      <c r="A57" s="17" t="s">
        <v>211</v>
      </c>
      <c r="B57" s="3" t="s">
        <v>149</v>
      </c>
      <c r="C57" s="19" t="s">
        <v>214</v>
      </c>
      <c r="D57" s="10"/>
      <c r="E57" s="14">
        <v>14530</v>
      </c>
      <c r="F57" s="14">
        <f t="shared" si="4"/>
        <v>14530</v>
      </c>
      <c r="G57" s="10"/>
      <c r="H57" s="19">
        <v>1989</v>
      </c>
      <c r="I57" s="10"/>
      <c r="J57" s="10"/>
      <c r="K57" s="10"/>
      <c r="L57" s="10"/>
      <c r="N57" s="114">
        <v>14530</v>
      </c>
      <c r="O57" s="2">
        <v>0</v>
      </c>
    </row>
    <row r="58" spans="1:15" ht="34.5" customHeight="1" x14ac:dyDescent="0.25">
      <c r="A58" s="120" t="s">
        <v>151</v>
      </c>
      <c r="B58" s="3" t="s">
        <v>149</v>
      </c>
      <c r="C58" s="10"/>
      <c r="D58" s="10"/>
      <c r="E58" s="50"/>
      <c r="F58" s="50"/>
      <c r="G58" s="10"/>
      <c r="H58" s="19"/>
      <c r="I58" s="10"/>
      <c r="J58" s="10"/>
      <c r="K58" s="10"/>
      <c r="L58" s="10"/>
    </row>
    <row r="59" spans="1:15" ht="34.5" customHeight="1" x14ac:dyDescent="0.25">
      <c r="A59" s="17" t="s">
        <v>212</v>
      </c>
      <c r="B59" s="3" t="s">
        <v>149</v>
      </c>
      <c r="C59" s="19" t="s">
        <v>215</v>
      </c>
      <c r="D59" s="10"/>
      <c r="E59" s="14">
        <v>22231</v>
      </c>
      <c r="F59" s="14">
        <f t="shared" si="4"/>
        <v>22231</v>
      </c>
      <c r="G59" s="10"/>
      <c r="H59" s="19">
        <v>1981</v>
      </c>
      <c r="I59" s="10"/>
      <c r="J59" s="10"/>
      <c r="K59" s="10"/>
      <c r="L59" s="10"/>
      <c r="N59" s="114">
        <v>22231</v>
      </c>
      <c r="O59" s="2">
        <v>0</v>
      </c>
    </row>
    <row r="60" spans="1:15" ht="34.5" customHeight="1" x14ac:dyDescent="0.25">
      <c r="A60" s="17" t="s">
        <v>211</v>
      </c>
      <c r="B60" s="3" t="s">
        <v>149</v>
      </c>
      <c r="C60" s="19" t="s">
        <v>216</v>
      </c>
      <c r="D60" s="10"/>
      <c r="E60" s="14">
        <v>13057</v>
      </c>
      <c r="F60" s="14">
        <f t="shared" si="4"/>
        <v>13057</v>
      </c>
      <c r="G60" s="10"/>
      <c r="H60" s="19">
        <v>1981</v>
      </c>
      <c r="I60" s="10"/>
      <c r="J60" s="10"/>
      <c r="K60" s="10"/>
      <c r="L60" s="10"/>
      <c r="N60" s="114">
        <v>13057</v>
      </c>
      <c r="O60" s="2">
        <v>0</v>
      </c>
    </row>
    <row r="61" spans="1:15" ht="36" customHeight="1" x14ac:dyDescent="0.25">
      <c r="A61" s="78" t="s">
        <v>51</v>
      </c>
      <c r="B61" s="3" t="s">
        <v>49</v>
      </c>
      <c r="C61" s="10"/>
      <c r="D61" s="10"/>
      <c r="E61" s="14">
        <v>15000</v>
      </c>
      <c r="F61" s="14">
        <f t="shared" si="4"/>
        <v>15000</v>
      </c>
      <c r="G61" s="10"/>
      <c r="H61" s="19">
        <v>1953</v>
      </c>
      <c r="I61" s="10"/>
      <c r="J61" s="10"/>
      <c r="K61" s="10"/>
      <c r="L61" s="10"/>
    </row>
    <row r="62" spans="1:15" ht="34.5" customHeight="1" x14ac:dyDescent="0.25">
      <c r="A62" s="17" t="s">
        <v>52</v>
      </c>
      <c r="B62" s="6" t="s">
        <v>57</v>
      </c>
      <c r="C62" s="10"/>
      <c r="D62" s="10"/>
      <c r="E62" s="14">
        <v>15000</v>
      </c>
      <c r="F62" s="14">
        <f t="shared" si="4"/>
        <v>15000</v>
      </c>
      <c r="G62" s="10"/>
      <c r="H62" s="19">
        <v>2005</v>
      </c>
      <c r="I62" s="10"/>
      <c r="J62" s="10"/>
      <c r="K62" s="10"/>
      <c r="L62" s="10"/>
    </row>
    <row r="63" spans="1:15" ht="39.75" customHeight="1" x14ac:dyDescent="0.25">
      <c r="A63" s="17" t="s">
        <v>53</v>
      </c>
      <c r="B63" s="3" t="s">
        <v>46</v>
      </c>
      <c r="C63" s="10"/>
      <c r="D63" s="10"/>
      <c r="E63" s="14">
        <v>5000</v>
      </c>
      <c r="F63" s="14">
        <f t="shared" si="4"/>
        <v>5000</v>
      </c>
      <c r="G63" s="10"/>
      <c r="H63" s="19">
        <v>2010</v>
      </c>
      <c r="I63" s="10"/>
      <c r="J63" s="10"/>
      <c r="K63" s="10"/>
      <c r="L63" s="10"/>
    </row>
    <row r="64" spans="1:15" ht="45" customHeight="1" x14ac:dyDescent="0.25">
      <c r="A64" s="17" t="s">
        <v>54</v>
      </c>
      <c r="B64" s="3" t="s">
        <v>58</v>
      </c>
      <c r="C64" s="10"/>
      <c r="D64" s="10"/>
      <c r="E64" s="10">
        <v>0</v>
      </c>
      <c r="F64" s="10">
        <f t="shared" si="4"/>
        <v>0</v>
      </c>
      <c r="G64" s="10"/>
      <c r="H64" s="19"/>
      <c r="I64" s="10"/>
      <c r="J64" s="10"/>
      <c r="K64" s="10"/>
      <c r="L64" s="10"/>
    </row>
    <row r="65" spans="1:12" ht="36.700000000000003" customHeight="1" x14ac:dyDescent="0.25">
      <c r="A65" s="17" t="s">
        <v>55</v>
      </c>
      <c r="B65" s="3" t="s">
        <v>59</v>
      </c>
      <c r="C65" s="10"/>
      <c r="D65" s="10"/>
      <c r="E65" s="10">
        <v>0</v>
      </c>
      <c r="F65" s="10">
        <f t="shared" si="4"/>
        <v>0</v>
      </c>
      <c r="G65" s="10"/>
      <c r="H65" s="19"/>
      <c r="I65" s="10"/>
      <c r="J65" s="10"/>
      <c r="K65" s="10"/>
      <c r="L65" s="10"/>
    </row>
    <row r="66" spans="1:12" ht="36" customHeight="1" x14ac:dyDescent="0.25">
      <c r="A66" s="28" t="s">
        <v>56</v>
      </c>
      <c r="B66" s="3" t="s">
        <v>60</v>
      </c>
      <c r="C66" s="10"/>
      <c r="D66" s="10"/>
      <c r="E66" s="10">
        <v>0</v>
      </c>
      <c r="F66" s="10">
        <f t="shared" si="4"/>
        <v>0</v>
      </c>
      <c r="G66" s="10"/>
      <c r="H66" s="19"/>
      <c r="I66" s="10"/>
      <c r="J66" s="10"/>
      <c r="K66" s="10"/>
      <c r="L66" s="10"/>
    </row>
    <row r="67" spans="1:12" ht="51.8" customHeight="1" x14ac:dyDescent="0.25">
      <c r="A67" s="29" t="s">
        <v>61</v>
      </c>
      <c r="B67" s="3" t="s">
        <v>46</v>
      </c>
      <c r="C67" s="10"/>
      <c r="D67" s="3" t="s">
        <v>88</v>
      </c>
      <c r="E67" s="12">
        <v>83780</v>
      </c>
      <c r="F67" s="13">
        <f t="shared" si="4"/>
        <v>83780</v>
      </c>
      <c r="G67" s="10"/>
      <c r="H67" s="19">
        <v>2010</v>
      </c>
      <c r="I67" s="10"/>
      <c r="J67" s="26" t="s">
        <v>89</v>
      </c>
      <c r="K67" s="10"/>
      <c r="L67" s="10"/>
    </row>
    <row r="68" spans="1:12" ht="44.15" customHeight="1" x14ac:dyDescent="0.25">
      <c r="A68" s="20" t="s">
        <v>271</v>
      </c>
      <c r="B68" s="3" t="s">
        <v>62</v>
      </c>
      <c r="C68" s="19" t="s">
        <v>268</v>
      </c>
      <c r="D68" s="10"/>
      <c r="E68" s="142">
        <v>302671.48</v>
      </c>
      <c r="F68" s="142">
        <f t="shared" si="4"/>
        <v>302671.48</v>
      </c>
      <c r="G68" s="10"/>
      <c r="H68" s="19">
        <v>2012</v>
      </c>
      <c r="I68" s="10"/>
      <c r="J68" s="25" t="s">
        <v>269</v>
      </c>
      <c r="K68" s="10"/>
      <c r="L68" s="10"/>
    </row>
    <row r="69" spans="1:12" ht="36" customHeight="1" x14ac:dyDescent="0.25">
      <c r="A69" s="18" t="s">
        <v>29</v>
      </c>
      <c r="B69" s="55" t="s">
        <v>160</v>
      </c>
      <c r="C69" s="12"/>
      <c r="D69" s="12"/>
      <c r="E69" s="14">
        <v>118635</v>
      </c>
      <c r="F69" s="14">
        <v>118635</v>
      </c>
      <c r="G69" s="12"/>
      <c r="H69" s="5">
        <v>1976</v>
      </c>
      <c r="I69" s="10"/>
      <c r="J69" s="10"/>
      <c r="K69" s="10"/>
      <c r="L69" s="10"/>
    </row>
    <row r="70" spans="1:12" ht="35.5" customHeight="1" x14ac:dyDescent="0.25">
      <c r="A70" s="18" t="s">
        <v>30</v>
      </c>
      <c r="B70" s="55" t="s">
        <v>161</v>
      </c>
      <c r="C70" s="12"/>
      <c r="D70" s="12"/>
      <c r="E70" s="14">
        <v>1576872</v>
      </c>
      <c r="F70" s="14">
        <v>1576872</v>
      </c>
      <c r="G70" s="12"/>
      <c r="H70" s="19">
        <v>1981</v>
      </c>
      <c r="I70" s="10"/>
      <c r="J70" s="10"/>
      <c r="K70" s="10"/>
      <c r="L70" s="10"/>
    </row>
    <row r="71" spans="1:12" ht="36" customHeight="1" x14ac:dyDescent="0.25">
      <c r="A71" s="18" t="s">
        <v>31</v>
      </c>
      <c r="B71" s="55" t="s">
        <v>161</v>
      </c>
      <c r="C71" s="12"/>
      <c r="D71" s="12"/>
      <c r="E71" s="14">
        <v>1481465</v>
      </c>
      <c r="F71" s="14">
        <v>1481465</v>
      </c>
      <c r="G71" s="12"/>
      <c r="H71" s="5">
        <v>1976</v>
      </c>
      <c r="I71" s="10"/>
      <c r="J71" s="10"/>
      <c r="K71" s="10"/>
      <c r="L71" s="10"/>
    </row>
    <row r="72" spans="1:12" ht="30.25" customHeight="1" x14ac:dyDescent="0.25">
      <c r="A72" s="93" t="s">
        <v>162</v>
      </c>
      <c r="B72" s="94" t="s">
        <v>163</v>
      </c>
      <c r="C72" s="12"/>
      <c r="D72" s="12"/>
      <c r="E72" s="14"/>
      <c r="F72" s="14"/>
      <c r="G72" s="12"/>
      <c r="H72" s="5"/>
      <c r="I72" s="10"/>
      <c r="J72" s="10"/>
      <c r="K72" s="10"/>
      <c r="L72" s="10"/>
    </row>
    <row r="73" spans="1:12" ht="24.8" customHeight="1" x14ac:dyDescent="0.25">
      <c r="A73" s="93" t="s">
        <v>164</v>
      </c>
      <c r="B73" s="95" t="s">
        <v>163</v>
      </c>
      <c r="C73" s="12"/>
      <c r="D73" s="12"/>
      <c r="E73" s="14"/>
      <c r="F73" s="14"/>
      <c r="G73" s="12"/>
      <c r="H73" s="5"/>
      <c r="I73" s="10"/>
      <c r="J73" s="10"/>
      <c r="K73" s="10"/>
      <c r="L73" s="10"/>
    </row>
    <row r="74" spans="1:12" ht="30.25" customHeight="1" x14ac:dyDescent="0.25">
      <c r="A74" s="93" t="s">
        <v>162</v>
      </c>
      <c r="B74" s="94" t="s">
        <v>165</v>
      </c>
      <c r="C74" s="12"/>
      <c r="D74" s="12"/>
      <c r="E74" s="14"/>
      <c r="F74" s="14"/>
      <c r="G74" s="12"/>
      <c r="H74" s="5"/>
      <c r="I74" s="10"/>
      <c r="J74" s="10"/>
      <c r="K74" s="10"/>
      <c r="L74" s="10"/>
    </row>
    <row r="75" spans="1:12" ht="36" customHeight="1" x14ac:dyDescent="0.25">
      <c r="A75" s="93" t="s">
        <v>164</v>
      </c>
      <c r="B75" s="96" t="s">
        <v>165</v>
      </c>
      <c r="C75" s="12"/>
      <c r="D75" s="12"/>
      <c r="E75" s="14"/>
      <c r="F75" s="14"/>
      <c r="G75" s="12"/>
      <c r="H75" s="5"/>
      <c r="I75" s="10"/>
      <c r="J75" s="10"/>
      <c r="K75" s="10"/>
      <c r="L75" s="10"/>
    </row>
    <row r="76" spans="1:12" ht="29.25" customHeight="1" x14ac:dyDescent="0.25">
      <c r="A76" s="93" t="s">
        <v>162</v>
      </c>
      <c r="B76" s="94" t="s">
        <v>166</v>
      </c>
      <c r="C76" s="12"/>
      <c r="D76" s="12"/>
      <c r="E76" s="14"/>
      <c r="F76" s="14"/>
      <c r="G76" s="12"/>
      <c r="H76" s="5"/>
      <c r="I76" s="10"/>
      <c r="J76" s="10"/>
      <c r="K76" s="10"/>
      <c r="L76" s="10"/>
    </row>
    <row r="77" spans="1:12" ht="36" customHeight="1" x14ac:dyDescent="0.25">
      <c r="A77" s="93" t="s">
        <v>164</v>
      </c>
      <c r="B77" s="96" t="s">
        <v>166</v>
      </c>
      <c r="C77" s="12"/>
      <c r="D77" s="12"/>
      <c r="E77" s="14"/>
      <c r="F77" s="14"/>
      <c r="G77" s="12"/>
      <c r="H77" s="5"/>
      <c r="I77" s="10"/>
      <c r="J77" s="10"/>
      <c r="K77" s="10"/>
      <c r="L77" s="10"/>
    </row>
    <row r="78" spans="1:12" ht="28.55" customHeight="1" x14ac:dyDescent="0.25">
      <c r="A78" s="93" t="s">
        <v>162</v>
      </c>
      <c r="B78" s="95" t="s">
        <v>167</v>
      </c>
      <c r="C78" s="12"/>
      <c r="D78" s="12"/>
      <c r="E78" s="14"/>
      <c r="F78" s="14"/>
      <c r="G78" s="12"/>
      <c r="H78" s="5"/>
      <c r="I78" s="10"/>
      <c r="J78" s="10"/>
      <c r="K78" s="10"/>
      <c r="L78" s="10"/>
    </row>
    <row r="79" spans="1:12" ht="30.75" customHeight="1" x14ac:dyDescent="0.25">
      <c r="A79" s="93" t="s">
        <v>162</v>
      </c>
      <c r="B79" s="94" t="s">
        <v>168</v>
      </c>
      <c r="C79" s="12"/>
      <c r="D79" s="12"/>
      <c r="E79" s="14"/>
      <c r="F79" s="14"/>
      <c r="G79" s="12"/>
      <c r="H79" s="5"/>
      <c r="I79" s="10"/>
      <c r="J79" s="10"/>
      <c r="K79" s="10"/>
      <c r="L79" s="10"/>
    </row>
    <row r="80" spans="1:12" ht="36" customHeight="1" x14ac:dyDescent="0.25">
      <c r="A80" s="93" t="s">
        <v>164</v>
      </c>
      <c r="B80" s="95"/>
      <c r="C80" s="12"/>
      <c r="D80" s="12"/>
      <c r="E80" s="14"/>
      <c r="F80" s="14"/>
      <c r="G80" s="12"/>
      <c r="H80" s="5"/>
      <c r="I80" s="10"/>
      <c r="J80" s="10"/>
      <c r="K80" s="10"/>
      <c r="L80" s="10"/>
    </row>
    <row r="81" spans="1:15" ht="31.75" customHeight="1" x14ac:dyDescent="0.25">
      <c r="A81" s="93" t="s">
        <v>162</v>
      </c>
      <c r="B81" s="97" t="s">
        <v>169</v>
      </c>
      <c r="C81" s="19" t="s">
        <v>210</v>
      </c>
      <c r="D81" s="12"/>
      <c r="E81" s="14"/>
      <c r="F81" s="14"/>
      <c r="G81" s="12"/>
      <c r="H81" s="5"/>
      <c r="I81" s="10"/>
      <c r="J81" s="10"/>
      <c r="K81" s="10"/>
      <c r="L81" s="10"/>
      <c r="M81" s="119">
        <v>20764</v>
      </c>
      <c r="N81" s="114">
        <v>20764</v>
      </c>
      <c r="O81" s="114">
        <v>20764</v>
      </c>
    </row>
    <row r="82" spans="1:15" ht="36" customHeight="1" x14ac:dyDescent="0.25">
      <c r="A82" s="98" t="s">
        <v>164</v>
      </c>
      <c r="B82" s="97" t="s">
        <v>169</v>
      </c>
      <c r="C82" s="12"/>
      <c r="D82" s="12"/>
      <c r="E82" s="14"/>
      <c r="F82" s="14"/>
      <c r="G82" s="12"/>
      <c r="H82" s="5"/>
      <c r="I82" s="10"/>
      <c r="J82" s="10"/>
      <c r="K82" s="10"/>
      <c r="L82" s="10"/>
    </row>
    <row r="83" spans="1:15" ht="30.25" customHeight="1" x14ac:dyDescent="0.25">
      <c r="A83" s="93" t="s">
        <v>162</v>
      </c>
      <c r="B83" s="94" t="s">
        <v>170</v>
      </c>
      <c r="C83" s="12"/>
      <c r="D83" s="12"/>
      <c r="E83" s="14"/>
      <c r="F83" s="14"/>
      <c r="G83" s="12"/>
      <c r="H83" s="5"/>
      <c r="I83" s="10"/>
      <c r="J83" s="10"/>
      <c r="K83" s="10"/>
      <c r="L83" s="10"/>
    </row>
    <row r="84" spans="1:15" ht="36" customHeight="1" x14ac:dyDescent="0.25">
      <c r="A84" s="93" t="s">
        <v>164</v>
      </c>
      <c r="B84" s="95" t="s">
        <v>170</v>
      </c>
      <c r="C84" s="12"/>
      <c r="D84" s="12"/>
      <c r="E84" s="14"/>
      <c r="F84" s="14"/>
      <c r="G84" s="12"/>
      <c r="H84" s="5"/>
      <c r="I84" s="10"/>
      <c r="J84" s="10"/>
      <c r="K84" s="10"/>
      <c r="L84" s="10"/>
    </row>
    <row r="85" spans="1:15" ht="36" customHeight="1" x14ac:dyDescent="0.25">
      <c r="A85" s="93" t="s">
        <v>162</v>
      </c>
      <c r="B85" s="95" t="s">
        <v>171</v>
      </c>
      <c r="C85" s="12"/>
      <c r="D85" s="12"/>
      <c r="E85" s="14"/>
      <c r="F85" s="14"/>
      <c r="G85" s="12"/>
      <c r="H85" s="5"/>
      <c r="I85" s="10"/>
      <c r="J85" s="10"/>
      <c r="K85" s="10"/>
      <c r="L85" s="10"/>
    </row>
    <row r="86" spans="1:15" ht="36" customHeight="1" x14ac:dyDescent="0.25">
      <c r="A86" s="93" t="s">
        <v>162</v>
      </c>
      <c r="B86" s="95" t="s">
        <v>172</v>
      </c>
      <c r="C86" s="12"/>
      <c r="D86" s="12"/>
      <c r="E86" s="14"/>
      <c r="F86" s="14"/>
      <c r="G86" s="12"/>
      <c r="H86" s="5"/>
      <c r="I86" s="10"/>
      <c r="J86" s="10"/>
      <c r="K86" s="10"/>
      <c r="L86" s="10"/>
    </row>
    <row r="87" spans="1:15" ht="29.25" customHeight="1" x14ac:dyDescent="0.25">
      <c r="A87" s="93" t="s">
        <v>162</v>
      </c>
      <c r="B87" s="94" t="s">
        <v>173</v>
      </c>
      <c r="C87" s="12"/>
      <c r="D87" s="12"/>
      <c r="E87" s="14"/>
      <c r="F87" s="14"/>
      <c r="G87" s="12"/>
      <c r="H87" s="5"/>
      <c r="I87" s="10"/>
      <c r="J87" s="10"/>
      <c r="K87" s="10"/>
      <c r="L87" s="10"/>
    </row>
    <row r="88" spans="1:15" ht="36" customHeight="1" x14ac:dyDescent="0.25">
      <c r="A88" s="93" t="s">
        <v>164</v>
      </c>
      <c r="B88" s="95" t="s">
        <v>173</v>
      </c>
      <c r="C88" s="12"/>
      <c r="D88" s="12"/>
      <c r="E88" s="14"/>
      <c r="F88" s="14"/>
      <c r="G88" s="12"/>
      <c r="H88" s="5"/>
      <c r="I88" s="10"/>
      <c r="J88" s="10"/>
      <c r="K88" s="10"/>
      <c r="L88" s="10"/>
    </row>
    <row r="89" spans="1:15" ht="30.25" customHeight="1" x14ac:dyDescent="0.25">
      <c r="A89" s="93" t="s">
        <v>162</v>
      </c>
      <c r="B89" s="94" t="s">
        <v>174</v>
      </c>
      <c r="C89" s="12"/>
      <c r="D89" s="12"/>
      <c r="E89" s="14"/>
      <c r="F89" s="14"/>
      <c r="G89" s="12"/>
      <c r="H89" s="5"/>
      <c r="I89" s="10"/>
      <c r="J89" s="10"/>
      <c r="K89" s="10"/>
      <c r="L89" s="10"/>
    </row>
    <row r="90" spans="1:15" ht="36" customHeight="1" x14ac:dyDescent="0.25">
      <c r="A90" s="93" t="s">
        <v>164</v>
      </c>
      <c r="B90" s="96" t="s">
        <v>174</v>
      </c>
      <c r="C90" s="12"/>
      <c r="D90" s="12"/>
      <c r="E90" s="14"/>
      <c r="F90" s="14"/>
      <c r="G90" s="12"/>
      <c r="H90" s="5"/>
      <c r="I90" s="10"/>
      <c r="J90" s="10"/>
      <c r="K90" s="10"/>
      <c r="L90" s="10"/>
    </row>
    <row r="91" spans="1:15" ht="28.55" customHeight="1" x14ac:dyDescent="0.25">
      <c r="A91" s="93" t="s">
        <v>162</v>
      </c>
      <c r="B91" s="94" t="s">
        <v>175</v>
      </c>
      <c r="C91" s="12"/>
      <c r="D91" s="12"/>
      <c r="E91" s="14"/>
      <c r="F91" s="14"/>
      <c r="G91" s="12"/>
      <c r="H91" s="5"/>
      <c r="I91" s="10"/>
      <c r="J91" s="10"/>
      <c r="K91" s="10"/>
      <c r="L91" s="10"/>
    </row>
    <row r="92" spans="1:15" ht="36" customHeight="1" x14ac:dyDescent="0.25">
      <c r="A92" s="93" t="s">
        <v>164</v>
      </c>
      <c r="B92" s="96" t="s">
        <v>175</v>
      </c>
      <c r="C92" s="12"/>
      <c r="D92" s="12"/>
      <c r="E92" s="14"/>
      <c r="F92" s="14"/>
      <c r="G92" s="12"/>
      <c r="H92" s="5"/>
      <c r="I92" s="10"/>
      <c r="J92" s="10"/>
      <c r="K92" s="10"/>
      <c r="L92" s="10"/>
    </row>
    <row r="93" spans="1:15" ht="29.25" customHeight="1" x14ac:dyDescent="0.25">
      <c r="A93" s="93" t="s">
        <v>162</v>
      </c>
      <c r="B93" s="94" t="s">
        <v>176</v>
      </c>
      <c r="C93" s="12"/>
      <c r="D93" s="12"/>
      <c r="E93" s="14"/>
      <c r="F93" s="14"/>
      <c r="G93" s="12"/>
      <c r="H93" s="5"/>
      <c r="I93" s="10"/>
      <c r="J93" s="10"/>
      <c r="K93" s="10"/>
      <c r="L93" s="10"/>
    </row>
    <row r="94" spans="1:15" ht="36" customHeight="1" x14ac:dyDescent="0.25">
      <c r="A94" s="93" t="s">
        <v>164</v>
      </c>
      <c r="B94" s="95" t="s">
        <v>176</v>
      </c>
      <c r="C94" s="12"/>
      <c r="D94" s="12"/>
      <c r="E94" s="14"/>
      <c r="F94" s="14"/>
      <c r="G94" s="12"/>
      <c r="H94" s="5"/>
      <c r="I94" s="10"/>
      <c r="J94" s="10"/>
      <c r="K94" s="10"/>
      <c r="L94" s="10"/>
    </row>
    <row r="95" spans="1:15" ht="27" customHeight="1" x14ac:dyDescent="0.25">
      <c r="A95" s="93" t="s">
        <v>162</v>
      </c>
      <c r="B95" s="94" t="s">
        <v>177</v>
      </c>
      <c r="C95" s="12"/>
      <c r="D95" s="12"/>
      <c r="E95" s="14"/>
      <c r="F95" s="14"/>
      <c r="G95" s="12"/>
      <c r="H95" s="5"/>
      <c r="I95" s="10"/>
      <c r="J95" s="10"/>
      <c r="K95" s="10"/>
      <c r="L95" s="10"/>
    </row>
    <row r="96" spans="1:15" ht="36" customHeight="1" x14ac:dyDescent="0.25">
      <c r="A96" s="93" t="s">
        <v>164</v>
      </c>
      <c r="B96" s="95" t="s">
        <v>177</v>
      </c>
      <c r="C96" s="12"/>
      <c r="D96" s="12"/>
      <c r="E96" s="14"/>
      <c r="F96" s="14"/>
      <c r="G96" s="12"/>
      <c r="H96" s="5"/>
      <c r="I96" s="10"/>
      <c r="J96" s="10"/>
      <c r="K96" s="10"/>
      <c r="L96" s="10"/>
    </row>
    <row r="97" spans="1:15" ht="25.5" customHeight="1" x14ac:dyDescent="0.25">
      <c r="A97" s="93" t="s">
        <v>162</v>
      </c>
      <c r="B97" s="94" t="s">
        <v>178</v>
      </c>
      <c r="C97" s="12"/>
      <c r="D97" s="12"/>
      <c r="E97" s="14"/>
      <c r="F97" s="14"/>
      <c r="G97" s="12"/>
      <c r="H97" s="5"/>
      <c r="I97" s="10"/>
      <c r="J97" s="10"/>
      <c r="K97" s="10"/>
      <c r="L97" s="10"/>
    </row>
    <row r="98" spans="1:15" ht="27.2" x14ac:dyDescent="0.25">
      <c r="A98" s="93" t="s">
        <v>162</v>
      </c>
      <c r="B98" s="94" t="s">
        <v>179</v>
      </c>
      <c r="C98" s="12"/>
      <c r="D98" s="12"/>
      <c r="E98" s="14"/>
      <c r="F98" s="14"/>
      <c r="G98" s="12"/>
      <c r="H98" s="5"/>
      <c r="I98" s="10"/>
      <c r="J98" s="10"/>
      <c r="K98" s="10"/>
      <c r="L98" s="10"/>
    </row>
    <row r="99" spans="1:15" ht="27.2" x14ac:dyDescent="0.25">
      <c r="A99" s="93" t="s">
        <v>162</v>
      </c>
      <c r="B99" s="94" t="s">
        <v>180</v>
      </c>
      <c r="C99" s="12"/>
      <c r="D99" s="12"/>
      <c r="E99" s="14"/>
      <c r="F99" s="14"/>
      <c r="G99" s="12"/>
      <c r="H99" s="5"/>
      <c r="I99" s="10"/>
      <c r="J99" s="10"/>
      <c r="K99" s="10"/>
      <c r="L99" s="10"/>
    </row>
    <row r="100" spans="1:15" x14ac:dyDescent="0.25">
      <c r="A100" s="326" t="s">
        <v>109</v>
      </c>
      <c r="B100" s="327"/>
      <c r="C100" s="47"/>
      <c r="D100" s="47"/>
      <c r="E100" s="44">
        <f>SUM(E32:E71)</f>
        <v>21810539.809999999</v>
      </c>
      <c r="F100" s="44">
        <f>SUM(F32:F71)</f>
        <v>6003204.7300000004</v>
      </c>
      <c r="G100" s="51"/>
      <c r="H100" s="51"/>
      <c r="I100" s="51"/>
      <c r="J100" s="51"/>
      <c r="K100" s="51"/>
      <c r="L100" s="51"/>
      <c r="M100" s="44">
        <f>SUM(M32:M99)</f>
        <v>20764</v>
      </c>
      <c r="N100" s="44">
        <f>SUM(N32:N99)</f>
        <v>149572</v>
      </c>
      <c r="O100" s="44">
        <f>SUM(O32:O99)</f>
        <v>20764</v>
      </c>
    </row>
    <row r="101" spans="1:15" x14ac:dyDescent="0.25">
      <c r="A101" s="72" t="s">
        <v>108</v>
      </c>
      <c r="B101" s="73"/>
      <c r="C101" s="73"/>
      <c r="D101" s="73"/>
      <c r="E101" s="76">
        <f>E20+E30+E100</f>
        <v>27045623.809999999</v>
      </c>
      <c r="F101" s="76">
        <f>F20+F30+F100</f>
        <v>9760541.7300000004</v>
      </c>
      <c r="G101" s="74"/>
      <c r="H101" s="73"/>
      <c r="I101" s="73"/>
      <c r="J101" s="73"/>
      <c r="K101" s="73"/>
      <c r="L101" s="75"/>
      <c r="M101" s="76">
        <f>M20+M30+M100</f>
        <v>20764</v>
      </c>
      <c r="N101" s="76">
        <f>N20+N30+N100</f>
        <v>149572</v>
      </c>
      <c r="O101" s="76">
        <f>O20+O30+O100</f>
        <v>20764</v>
      </c>
    </row>
    <row r="102" spans="1:15" x14ac:dyDescent="0.25">
      <c r="A102" s="53" t="s">
        <v>79</v>
      </c>
    </row>
    <row r="103" spans="1:15" ht="43.5" customHeight="1" x14ac:dyDescent="0.25">
      <c r="A103" s="30" t="s">
        <v>132</v>
      </c>
      <c r="B103" s="3" t="s">
        <v>46</v>
      </c>
      <c r="C103" s="10"/>
      <c r="D103" s="10"/>
      <c r="E103" s="31">
        <v>34200</v>
      </c>
      <c r="F103" s="14">
        <f t="shared" ref="F103:F104" si="5">E103</f>
        <v>34200</v>
      </c>
      <c r="G103" s="10"/>
      <c r="H103" s="19">
        <v>2005</v>
      </c>
      <c r="I103" s="10"/>
      <c r="J103" s="3" t="s">
        <v>87</v>
      </c>
      <c r="K103" s="10"/>
      <c r="L103" s="10"/>
    </row>
    <row r="104" spans="1:15" ht="32.6" x14ac:dyDescent="0.25">
      <c r="A104" s="30" t="s">
        <v>133</v>
      </c>
      <c r="B104" s="3" t="s">
        <v>46</v>
      </c>
      <c r="C104" s="10"/>
      <c r="D104" s="10"/>
      <c r="E104" s="32">
        <v>27140</v>
      </c>
      <c r="F104" s="14">
        <f t="shared" si="5"/>
        <v>27140</v>
      </c>
      <c r="G104" s="10"/>
      <c r="H104" s="19">
        <v>2012</v>
      </c>
      <c r="I104" s="10"/>
      <c r="J104" s="10"/>
      <c r="K104" s="10"/>
      <c r="L104" s="10"/>
    </row>
    <row r="105" spans="1:15" x14ac:dyDescent="0.25">
      <c r="A105" s="320" t="s">
        <v>107</v>
      </c>
      <c r="B105" s="320"/>
      <c r="C105" s="54"/>
      <c r="D105" s="54"/>
      <c r="E105" s="67">
        <f>SUM(E103:E104)</f>
        <v>61340</v>
      </c>
      <c r="F105" s="67">
        <f>SUM(F103:F104)</f>
        <v>61340</v>
      </c>
      <c r="G105" s="70"/>
      <c r="H105" s="54"/>
      <c r="I105" s="54"/>
      <c r="J105" s="54"/>
      <c r="K105" s="54"/>
      <c r="L105" s="54"/>
    </row>
    <row r="106" spans="1:15" ht="32.6" x14ac:dyDescent="0.25">
      <c r="A106" s="52" t="s">
        <v>113</v>
      </c>
      <c r="B106" s="3" t="s">
        <v>46</v>
      </c>
      <c r="C106" s="11"/>
      <c r="D106" s="11"/>
      <c r="E106" s="14">
        <v>77800</v>
      </c>
      <c r="F106" s="14">
        <f>E106</f>
        <v>77800</v>
      </c>
      <c r="G106" s="11"/>
      <c r="H106" s="19">
        <v>2007</v>
      </c>
      <c r="I106" s="11"/>
      <c r="J106" s="11"/>
      <c r="K106" s="11"/>
      <c r="L106" s="11"/>
    </row>
    <row r="107" spans="1:15" ht="32.6" x14ac:dyDescent="0.25">
      <c r="A107" s="52" t="s">
        <v>114</v>
      </c>
      <c r="B107" s="3" t="s">
        <v>46</v>
      </c>
      <c r="C107" s="11"/>
      <c r="D107" s="11"/>
      <c r="E107" s="14">
        <v>35000</v>
      </c>
      <c r="F107" s="14">
        <f t="shared" ref="F107:F117" si="6">E107</f>
        <v>35000</v>
      </c>
      <c r="G107" s="11"/>
      <c r="H107" s="19">
        <v>2007</v>
      </c>
      <c r="I107" s="11"/>
      <c r="J107" s="11"/>
      <c r="K107" s="11"/>
      <c r="L107" s="11"/>
    </row>
    <row r="108" spans="1:15" ht="32.6" x14ac:dyDescent="0.25">
      <c r="A108" s="3" t="s">
        <v>115</v>
      </c>
      <c r="B108" s="3" t="s">
        <v>46</v>
      </c>
      <c r="C108" s="12"/>
      <c r="D108" s="12"/>
      <c r="E108" s="14">
        <v>26047</v>
      </c>
      <c r="F108" s="14">
        <f t="shared" si="6"/>
        <v>26047</v>
      </c>
      <c r="G108" s="12"/>
      <c r="H108" s="19">
        <v>2013</v>
      </c>
      <c r="I108" s="12"/>
      <c r="J108" s="12"/>
      <c r="K108" s="12"/>
      <c r="L108" s="12"/>
    </row>
    <row r="109" spans="1:15" ht="32.6" x14ac:dyDescent="0.25">
      <c r="A109" s="3" t="s">
        <v>116</v>
      </c>
      <c r="B109" s="3" t="s">
        <v>46</v>
      </c>
      <c r="C109" s="12"/>
      <c r="D109" s="12"/>
      <c r="E109" s="14">
        <v>26700</v>
      </c>
      <c r="F109" s="14">
        <f t="shared" si="6"/>
        <v>26700</v>
      </c>
      <c r="G109" s="12"/>
      <c r="H109" s="19">
        <v>2014</v>
      </c>
      <c r="I109" s="12"/>
      <c r="J109" s="12"/>
      <c r="K109" s="12"/>
      <c r="L109" s="12"/>
    </row>
    <row r="110" spans="1:15" ht="32.6" x14ac:dyDescent="0.25">
      <c r="A110" s="3" t="s">
        <v>117</v>
      </c>
      <c r="B110" s="3" t="s">
        <v>46</v>
      </c>
      <c r="C110" s="12"/>
      <c r="D110" s="12"/>
      <c r="E110" s="14">
        <v>26699.99</v>
      </c>
      <c r="F110" s="14">
        <f t="shared" si="6"/>
        <v>26699.99</v>
      </c>
      <c r="G110" s="12"/>
      <c r="H110" s="19">
        <v>2014</v>
      </c>
      <c r="I110" s="12"/>
      <c r="J110" s="12"/>
      <c r="K110" s="12"/>
      <c r="L110" s="12"/>
    </row>
    <row r="111" spans="1:15" ht="35.5" customHeight="1" x14ac:dyDescent="0.25">
      <c r="A111" s="3" t="s">
        <v>120</v>
      </c>
      <c r="B111" s="3" t="s">
        <v>46</v>
      </c>
      <c r="C111" s="12"/>
      <c r="D111" s="12"/>
      <c r="E111" s="14">
        <v>10098.99</v>
      </c>
      <c r="F111" s="14">
        <f t="shared" si="6"/>
        <v>10098.99</v>
      </c>
      <c r="G111" s="12"/>
      <c r="H111" s="19">
        <v>2015</v>
      </c>
      <c r="I111" s="12"/>
      <c r="J111" s="55" t="s">
        <v>118</v>
      </c>
      <c r="K111" s="12"/>
      <c r="L111" s="12"/>
    </row>
    <row r="112" spans="1:15" x14ac:dyDescent="0.25">
      <c r="A112" s="320" t="s">
        <v>119</v>
      </c>
      <c r="B112" s="322"/>
      <c r="C112" s="58"/>
      <c r="D112" s="58"/>
      <c r="E112" s="65">
        <f>SUM(E106:E111)</f>
        <v>202345.97999999998</v>
      </c>
      <c r="F112" s="65">
        <f>SUM(F106:F111)</f>
        <v>202345.97999999998</v>
      </c>
      <c r="G112" s="58"/>
      <c r="H112" s="59"/>
      <c r="I112" s="58"/>
      <c r="J112" s="58"/>
      <c r="K112" s="58"/>
      <c r="L112" s="58"/>
    </row>
    <row r="113" spans="1:15" ht="32.6" x14ac:dyDescent="0.25">
      <c r="A113" s="63" t="s">
        <v>121</v>
      </c>
      <c r="B113" s="3" t="s">
        <v>46</v>
      </c>
      <c r="C113" s="60"/>
      <c r="D113" s="60"/>
      <c r="E113" s="64">
        <v>7800</v>
      </c>
      <c r="F113" s="14">
        <f t="shared" si="6"/>
        <v>7800</v>
      </c>
      <c r="G113" s="60"/>
      <c r="H113" s="61">
        <v>2011</v>
      </c>
      <c r="I113" s="60"/>
      <c r="J113" s="60"/>
      <c r="K113" s="60"/>
      <c r="L113" s="60"/>
    </row>
    <row r="114" spans="1:15" ht="32.6" x14ac:dyDescent="0.25">
      <c r="A114" s="63" t="s">
        <v>122</v>
      </c>
      <c r="B114" s="3" t="s">
        <v>46</v>
      </c>
      <c r="C114" s="60"/>
      <c r="D114" s="60"/>
      <c r="E114" s="64">
        <v>5161.0200000000004</v>
      </c>
      <c r="F114" s="14">
        <f t="shared" si="6"/>
        <v>5161.0200000000004</v>
      </c>
      <c r="G114" s="60"/>
      <c r="H114" s="61">
        <v>2014</v>
      </c>
      <c r="I114" s="60"/>
      <c r="J114" s="60"/>
      <c r="K114" s="60"/>
      <c r="L114" s="60"/>
    </row>
    <row r="115" spans="1:15" ht="32.6" x14ac:dyDescent="0.25">
      <c r="A115" s="3" t="s">
        <v>125</v>
      </c>
      <c r="B115" s="3" t="s">
        <v>46</v>
      </c>
      <c r="C115" s="60"/>
      <c r="D115" s="60"/>
      <c r="E115" s="64">
        <v>27140</v>
      </c>
      <c r="F115" s="14">
        <f t="shared" si="6"/>
        <v>27140</v>
      </c>
      <c r="G115" s="60"/>
      <c r="H115" s="61">
        <v>2012</v>
      </c>
      <c r="I115" s="60"/>
      <c r="J115" s="60"/>
      <c r="K115" s="60"/>
      <c r="L115" s="60"/>
    </row>
    <row r="116" spans="1:15" ht="32.6" x14ac:dyDescent="0.25">
      <c r="A116" s="63" t="s">
        <v>126</v>
      </c>
      <c r="B116" s="3" t="s">
        <v>46</v>
      </c>
      <c r="C116" s="60"/>
      <c r="D116" s="60"/>
      <c r="E116" s="64">
        <v>38000</v>
      </c>
      <c r="F116" s="14">
        <f t="shared" si="6"/>
        <v>38000</v>
      </c>
      <c r="G116" s="60"/>
      <c r="H116" s="61">
        <v>2015</v>
      </c>
      <c r="I116" s="60"/>
      <c r="J116" s="55" t="s">
        <v>124</v>
      </c>
      <c r="K116" s="60"/>
      <c r="L116" s="60"/>
    </row>
    <row r="117" spans="1:15" ht="65.900000000000006" x14ac:dyDescent="0.25">
      <c r="A117" s="62" t="s">
        <v>127</v>
      </c>
      <c r="B117" s="3" t="s">
        <v>46</v>
      </c>
      <c r="C117" s="60"/>
      <c r="D117" s="60"/>
      <c r="E117" s="64">
        <v>6924</v>
      </c>
      <c r="F117" s="14">
        <f t="shared" si="6"/>
        <v>6924</v>
      </c>
      <c r="G117" s="60"/>
      <c r="H117" s="61">
        <v>2015</v>
      </c>
      <c r="I117" s="60"/>
      <c r="J117" s="55" t="s">
        <v>128</v>
      </c>
      <c r="K117" s="60"/>
      <c r="L117" s="60"/>
    </row>
    <row r="118" spans="1:15" x14ac:dyDescent="0.25">
      <c r="A118" s="321" t="s">
        <v>123</v>
      </c>
      <c r="B118" s="322"/>
      <c r="C118" s="56"/>
      <c r="D118" s="56"/>
      <c r="E118" s="67">
        <f>SUM(E113:E117)</f>
        <v>85025.02</v>
      </c>
      <c r="F118" s="67">
        <f>SUM(F113:F117)</f>
        <v>85025.02</v>
      </c>
      <c r="G118" s="56"/>
      <c r="H118" s="57"/>
      <c r="I118" s="56"/>
      <c r="J118" s="56"/>
      <c r="K118" s="56"/>
      <c r="L118" s="56"/>
    </row>
    <row r="119" spans="1:15" x14ac:dyDescent="0.25">
      <c r="A119" s="318" t="s">
        <v>134</v>
      </c>
      <c r="B119" s="319"/>
      <c r="C119" s="68"/>
      <c r="D119" s="68"/>
      <c r="E119" s="71">
        <f>E105+E112+E118</f>
        <v>348711</v>
      </c>
      <c r="F119" s="71">
        <f>F105+F112+F118</f>
        <v>348711</v>
      </c>
      <c r="G119" s="56"/>
      <c r="H119" s="69"/>
      <c r="I119" s="68"/>
      <c r="J119" s="68"/>
      <c r="K119" s="68"/>
      <c r="L119" s="68"/>
      <c r="M119" s="71">
        <f>M105+M112+M118</f>
        <v>0</v>
      </c>
      <c r="N119" s="71">
        <f>N105+N112+N118</f>
        <v>0</v>
      </c>
      <c r="O119" s="71">
        <f>O105+O112+O118</f>
        <v>0</v>
      </c>
    </row>
    <row r="120" spans="1:15" x14ac:dyDescent="0.25">
      <c r="A120" s="356" t="s">
        <v>153</v>
      </c>
      <c r="B120" s="356"/>
      <c r="E120" s="79">
        <f>E101+E119</f>
        <v>27394334.809999999</v>
      </c>
      <c r="F120" s="79">
        <f>F101+F119</f>
        <v>10109252.73</v>
      </c>
      <c r="M120" s="79">
        <f>M101+M119</f>
        <v>20764</v>
      </c>
      <c r="N120" s="79">
        <f>N101+N119</f>
        <v>149572</v>
      </c>
      <c r="O120" s="79">
        <f>O101+O119</f>
        <v>20764</v>
      </c>
    </row>
    <row r="121" spans="1:15" x14ac:dyDescent="0.25">
      <c r="A121" s="355" t="s">
        <v>154</v>
      </c>
      <c r="B121" s="355"/>
      <c r="C121" s="80"/>
      <c r="D121" s="80"/>
      <c r="E121" s="81">
        <f>E20+E100+E30-E26-E27-E22-E23-E24-E28</f>
        <v>24873891.809999999</v>
      </c>
      <c r="F121" s="81">
        <f>F20+F100+F30-F26-F27-F22-F23-F24-F28</f>
        <v>7588809.7300000004</v>
      </c>
      <c r="G121" s="80"/>
      <c r="H121" s="80"/>
      <c r="I121" s="80"/>
      <c r="J121" s="80"/>
      <c r="K121" s="80"/>
      <c r="L121" s="80"/>
      <c r="M121" s="81">
        <f>M20+M100+M30-M26-M27-M22-M23-M24-M28</f>
        <v>20764</v>
      </c>
      <c r="N121" s="81">
        <f>N20+N100+N30-N26-N27-N22-N23-N24-N28</f>
        <v>149572</v>
      </c>
      <c r="O121" s="81">
        <f>O20+O100+O30-O26-O27-O22-O23-O24-O28</f>
        <v>20764</v>
      </c>
    </row>
    <row r="122" spans="1:15" x14ac:dyDescent="0.25">
      <c r="A122" s="9" t="s">
        <v>111</v>
      </c>
    </row>
    <row r="123" spans="1:15" ht="81.55" x14ac:dyDescent="0.25">
      <c r="A123" s="15" t="s">
        <v>63</v>
      </c>
      <c r="B123" s="3" t="s">
        <v>46</v>
      </c>
      <c r="C123" s="19" t="s">
        <v>67</v>
      </c>
      <c r="D123" s="11"/>
      <c r="E123" s="11"/>
      <c r="F123" s="11"/>
      <c r="G123" s="14">
        <v>325952.78999999998</v>
      </c>
      <c r="H123" s="11"/>
      <c r="I123" s="11"/>
      <c r="J123" s="86" t="s">
        <v>155</v>
      </c>
      <c r="K123" s="11"/>
      <c r="L123" s="11"/>
    </row>
    <row r="124" spans="1:15" ht="36" customHeight="1" x14ac:dyDescent="0.25">
      <c r="A124" s="15" t="s">
        <v>64</v>
      </c>
      <c r="B124" s="3" t="s">
        <v>46</v>
      </c>
      <c r="C124" s="19" t="s">
        <v>68</v>
      </c>
      <c r="D124" s="11"/>
      <c r="E124" s="11"/>
      <c r="F124" s="11"/>
      <c r="G124" s="14">
        <v>694800</v>
      </c>
      <c r="H124" s="11"/>
      <c r="I124" s="11"/>
      <c r="J124" s="11"/>
      <c r="K124" s="11"/>
      <c r="L124" s="11"/>
    </row>
    <row r="125" spans="1:15" ht="37.549999999999997" customHeight="1" x14ac:dyDescent="0.25">
      <c r="A125" s="15" t="s">
        <v>65</v>
      </c>
      <c r="B125" s="3" t="s">
        <v>46</v>
      </c>
      <c r="C125" s="19" t="s">
        <v>69</v>
      </c>
      <c r="D125" s="11"/>
      <c r="E125" s="11"/>
      <c r="F125" s="11"/>
      <c r="G125" s="14">
        <v>25266123.620000001</v>
      </c>
      <c r="H125" s="19">
        <v>2016</v>
      </c>
      <c r="I125" s="11"/>
      <c r="J125" s="11"/>
      <c r="K125" s="11"/>
      <c r="L125" s="11"/>
    </row>
    <row r="126" spans="1:15" ht="34.5" customHeight="1" x14ac:dyDescent="0.25">
      <c r="A126" s="15" t="s">
        <v>66</v>
      </c>
      <c r="B126" s="3" t="s">
        <v>46</v>
      </c>
      <c r="C126" s="19" t="s">
        <v>70</v>
      </c>
      <c r="D126" s="11"/>
      <c r="E126" s="11"/>
      <c r="F126" s="11"/>
      <c r="G126" s="14">
        <v>16160231.800000001</v>
      </c>
      <c r="H126" s="19">
        <v>2016</v>
      </c>
      <c r="I126" s="11"/>
      <c r="J126" s="11"/>
      <c r="K126" s="11"/>
      <c r="L126" s="11"/>
    </row>
    <row r="127" spans="1:15" ht="34.5" customHeight="1" x14ac:dyDescent="0.25">
      <c r="A127" s="15" t="s">
        <v>204</v>
      </c>
      <c r="B127" s="3" t="s">
        <v>149</v>
      </c>
      <c r="C127" s="115" t="s">
        <v>205</v>
      </c>
      <c r="D127" s="116"/>
      <c r="E127" s="116"/>
      <c r="F127" s="116"/>
      <c r="G127" s="117"/>
      <c r="H127" s="115"/>
      <c r="I127" s="116"/>
      <c r="J127" s="116"/>
      <c r="K127" s="116"/>
      <c r="L127" s="116"/>
      <c r="M127" s="118">
        <v>6957</v>
      </c>
      <c r="N127" s="114">
        <v>6957</v>
      </c>
      <c r="O127" s="114">
        <v>6957</v>
      </c>
    </row>
    <row r="128" spans="1:15" ht="34.5" customHeight="1" x14ac:dyDescent="0.25">
      <c r="A128" s="15" t="s">
        <v>204</v>
      </c>
      <c r="B128" s="3" t="s">
        <v>149</v>
      </c>
      <c r="C128" s="115" t="s">
        <v>206</v>
      </c>
      <c r="D128" s="116"/>
      <c r="E128" s="116"/>
      <c r="F128" s="116"/>
      <c r="G128" s="117"/>
      <c r="H128" s="115"/>
      <c r="I128" s="116"/>
      <c r="J128" s="116"/>
      <c r="K128" s="116"/>
      <c r="L128" s="116"/>
      <c r="M128" s="118">
        <v>438070.08</v>
      </c>
      <c r="N128" s="114">
        <f t="shared" ref="N128:O131" si="7">M128</f>
        <v>438070.08</v>
      </c>
      <c r="O128" s="114">
        <f t="shared" si="7"/>
        <v>438070.08</v>
      </c>
    </row>
    <row r="129" spans="1:15" ht="34.5" customHeight="1" x14ac:dyDescent="0.25">
      <c r="A129" s="15" t="s">
        <v>204</v>
      </c>
      <c r="B129" s="3" t="s">
        <v>149</v>
      </c>
      <c r="C129" s="115" t="s">
        <v>207</v>
      </c>
      <c r="D129" s="116"/>
      <c r="E129" s="116"/>
      <c r="F129" s="116"/>
      <c r="G129" s="117"/>
      <c r="H129" s="115"/>
      <c r="I129" s="116"/>
      <c r="J129" s="116"/>
      <c r="K129" s="116"/>
      <c r="L129" s="116"/>
      <c r="M129" s="118">
        <v>434639.08</v>
      </c>
      <c r="N129" s="114">
        <f t="shared" si="7"/>
        <v>434639.08</v>
      </c>
      <c r="O129" s="114">
        <f t="shared" si="7"/>
        <v>434639.08</v>
      </c>
    </row>
    <row r="130" spans="1:15" ht="34.5" customHeight="1" x14ac:dyDescent="0.25">
      <c r="A130" s="15" t="s">
        <v>204</v>
      </c>
      <c r="B130" s="3" t="s">
        <v>59</v>
      </c>
      <c r="C130" s="115" t="s">
        <v>208</v>
      </c>
      <c r="D130" s="116"/>
      <c r="E130" s="116"/>
      <c r="F130" s="116"/>
      <c r="G130" s="117"/>
      <c r="H130" s="115"/>
      <c r="I130" s="116"/>
      <c r="J130" s="116"/>
      <c r="K130" s="116"/>
      <c r="L130" s="116"/>
      <c r="M130" s="118">
        <v>571635</v>
      </c>
      <c r="N130" s="114">
        <f t="shared" si="7"/>
        <v>571635</v>
      </c>
      <c r="O130" s="114">
        <f t="shared" si="7"/>
        <v>571635</v>
      </c>
    </row>
    <row r="131" spans="1:15" ht="34.5" customHeight="1" x14ac:dyDescent="0.25">
      <c r="A131" s="15" t="s">
        <v>204</v>
      </c>
      <c r="B131" s="3" t="s">
        <v>58</v>
      </c>
      <c r="C131" s="115" t="s">
        <v>209</v>
      </c>
      <c r="D131" s="116"/>
      <c r="E131" s="116"/>
      <c r="F131" s="116"/>
      <c r="G131" s="117"/>
      <c r="H131" s="115"/>
      <c r="I131" s="116"/>
      <c r="J131" s="116"/>
      <c r="K131" s="116"/>
      <c r="L131" s="116"/>
      <c r="M131" s="118">
        <v>333324</v>
      </c>
      <c r="N131" s="114">
        <f t="shared" si="7"/>
        <v>333324</v>
      </c>
      <c r="O131" s="114">
        <f t="shared" si="7"/>
        <v>333324</v>
      </c>
    </row>
    <row r="132" spans="1:15" x14ac:dyDescent="0.25">
      <c r="A132" s="328" t="s">
        <v>110</v>
      </c>
      <c r="B132" s="329"/>
      <c r="C132" s="82"/>
      <c r="D132" s="82"/>
      <c r="E132" s="83"/>
      <c r="F132" s="83"/>
      <c r="G132" s="85">
        <f>SUM(G123:G126)</f>
        <v>42447108.210000001</v>
      </c>
      <c r="H132" s="84"/>
      <c r="I132" s="84"/>
      <c r="J132" s="84"/>
      <c r="K132" s="84"/>
      <c r="L132" s="84"/>
      <c r="M132" s="85">
        <f>SUM(M123:M131)</f>
        <v>1784625.1600000001</v>
      </c>
      <c r="N132" s="85">
        <f t="shared" ref="N132:O132" si="8">SUM(N123:N131)</f>
        <v>1784625.1600000001</v>
      </c>
      <c r="O132" s="85">
        <f t="shared" si="8"/>
        <v>1784625.1600000001</v>
      </c>
    </row>
    <row r="134" spans="1:15" ht="14.95" customHeight="1" x14ac:dyDescent="0.25">
      <c r="A134" s="317" t="s">
        <v>156</v>
      </c>
      <c r="B134" s="317"/>
      <c r="C134" s="317"/>
      <c r="D134" s="317"/>
      <c r="E134" s="317"/>
      <c r="F134" s="317"/>
      <c r="G134" s="317"/>
      <c r="H134" s="317"/>
      <c r="I134" s="317"/>
      <c r="J134" s="317"/>
      <c r="K134" s="317"/>
      <c r="L134" s="317"/>
    </row>
    <row r="135" spans="1:15" x14ac:dyDescent="0.25">
      <c r="A135" s="87"/>
      <c r="B135" s="90"/>
      <c r="C135" s="90"/>
      <c r="D135" s="90"/>
      <c r="E135" s="90"/>
      <c r="F135" s="90"/>
      <c r="G135" s="90"/>
    </row>
    <row r="136" spans="1:15" ht="44.15" x14ac:dyDescent="0.25">
      <c r="A136" s="91" t="s">
        <v>157</v>
      </c>
      <c r="B136" s="3" t="s">
        <v>46</v>
      </c>
      <c r="C136" s="10"/>
      <c r="D136" s="10"/>
      <c r="E136" s="88">
        <v>1790</v>
      </c>
      <c r="F136" s="14">
        <f t="shared" ref="F136:F138" si="9">E136</f>
        <v>1790</v>
      </c>
      <c r="G136" s="12"/>
      <c r="H136" s="12">
        <v>2015</v>
      </c>
      <c r="I136" s="10"/>
      <c r="J136" s="10"/>
      <c r="K136" s="10"/>
      <c r="L136" s="10"/>
    </row>
    <row r="137" spans="1:15" ht="33.799999999999997" customHeight="1" x14ac:dyDescent="0.25">
      <c r="A137" s="92" t="s">
        <v>158</v>
      </c>
      <c r="B137" s="3" t="s">
        <v>46</v>
      </c>
      <c r="C137" s="10"/>
      <c r="D137" s="10"/>
      <c r="E137" s="88">
        <v>999</v>
      </c>
      <c r="F137" s="14">
        <f t="shared" si="9"/>
        <v>999</v>
      </c>
      <c r="G137" s="12"/>
      <c r="H137" s="12">
        <v>2017</v>
      </c>
      <c r="I137" s="10"/>
      <c r="J137" s="10"/>
      <c r="K137" s="10"/>
      <c r="L137" s="10"/>
    </row>
    <row r="138" spans="1:15" ht="33.799999999999997" customHeight="1" x14ac:dyDescent="0.25">
      <c r="A138" s="92" t="s">
        <v>159</v>
      </c>
      <c r="B138" s="3" t="s">
        <v>46</v>
      </c>
      <c r="C138" s="10"/>
      <c r="D138" s="10"/>
      <c r="E138" s="88">
        <v>999</v>
      </c>
      <c r="F138" s="14">
        <f t="shared" si="9"/>
        <v>999</v>
      </c>
      <c r="G138" s="12"/>
      <c r="H138" s="12">
        <v>2017</v>
      </c>
      <c r="I138" s="10"/>
      <c r="J138" s="10"/>
      <c r="K138" s="10"/>
      <c r="L138" s="10"/>
    </row>
    <row r="145" spans="1:1" ht="15.65" x14ac:dyDescent="0.25">
      <c r="A145" s="66" t="s">
        <v>129</v>
      </c>
    </row>
    <row r="146" spans="1:1" ht="15.65" x14ac:dyDescent="0.25">
      <c r="A146" s="66" t="s">
        <v>130</v>
      </c>
    </row>
    <row r="147" spans="1:1" ht="15.65" x14ac:dyDescent="0.25">
      <c r="A147" s="66"/>
    </row>
    <row r="148" spans="1:1" ht="15.65" x14ac:dyDescent="0.25">
      <c r="A148" s="66" t="s">
        <v>131</v>
      </c>
    </row>
  </sheetData>
  <mergeCells count="56">
    <mergeCell ref="A2:L2"/>
    <mergeCell ref="M2:O2"/>
    <mergeCell ref="A5:L5"/>
    <mergeCell ref="A6:L6"/>
    <mergeCell ref="A9:A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4:A16"/>
    <mergeCell ref="D14:D16"/>
    <mergeCell ref="E14:E16"/>
    <mergeCell ref="F14:F16"/>
    <mergeCell ref="G14:G16"/>
    <mergeCell ref="H14:H16"/>
    <mergeCell ref="A21:L21"/>
    <mergeCell ref="I14:I16"/>
    <mergeCell ref="J14:J16"/>
    <mergeCell ref="K14:K16"/>
    <mergeCell ref="L14:L16"/>
    <mergeCell ref="A17:A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B20"/>
    <mergeCell ref="A120:B120"/>
    <mergeCell ref="A121:B121"/>
    <mergeCell ref="A132:B132"/>
    <mergeCell ref="A134:L134"/>
    <mergeCell ref="A30:B30"/>
    <mergeCell ref="A100:B100"/>
    <mergeCell ref="A105:B105"/>
    <mergeCell ref="A112:B112"/>
    <mergeCell ref="A118:B118"/>
    <mergeCell ref="A119:B119"/>
  </mergeCells>
  <pageMargins left="0.18" right="0.22" top="0.18" bottom="0.33" header="0.11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0"/>
  <sheetViews>
    <sheetView workbookViewId="0">
      <pane ySplit="7" topLeftCell="A122" activePane="bottomLeft" state="frozen"/>
      <selection pane="bottomLeft" activeCell="C56" sqref="C56:J56"/>
    </sheetView>
  </sheetViews>
  <sheetFormatPr defaultColWidth="9.125" defaultRowHeight="14.3" x14ac:dyDescent="0.25"/>
  <cols>
    <col min="1" max="1" width="19.625" style="2" customWidth="1"/>
    <col min="2" max="2" width="26.25" style="2" customWidth="1"/>
    <col min="3" max="3" width="13.75" style="2" customWidth="1"/>
    <col min="4" max="4" width="10.375" style="2" customWidth="1"/>
    <col min="5" max="5" width="12" style="2" customWidth="1"/>
    <col min="6" max="6" width="11" style="2" customWidth="1"/>
    <col min="7" max="7" width="11.375" style="2" customWidth="1"/>
    <col min="8" max="8" width="5.375" style="2" customWidth="1"/>
    <col min="9" max="9" width="6.25" style="2" customWidth="1"/>
    <col min="10" max="10" width="10.25" style="2" customWidth="1"/>
    <col min="11" max="11" width="6.875" style="2" customWidth="1"/>
    <col min="12" max="12" width="7.375" style="2" customWidth="1"/>
    <col min="13" max="13" width="9.75" style="2" customWidth="1"/>
    <col min="14" max="14" width="10" style="2" customWidth="1"/>
    <col min="15" max="15" width="10.375" style="2" customWidth="1"/>
    <col min="16" max="16384" width="9.125" style="2"/>
  </cols>
  <sheetData>
    <row r="2" spans="1:15" ht="25.5" customHeight="1" x14ac:dyDescent="0.25">
      <c r="A2" s="344" t="s">
        <v>181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353">
        <v>42954</v>
      </c>
      <c r="N2" s="354"/>
      <c r="O2" s="354"/>
    </row>
    <row r="3" spans="1:15" ht="124.5" customHeight="1" x14ac:dyDescent="0.25">
      <c r="A3" s="1" t="s">
        <v>11</v>
      </c>
      <c r="B3" s="1" t="s">
        <v>10</v>
      </c>
      <c r="C3" s="1" t="s">
        <v>9</v>
      </c>
      <c r="D3" s="1" t="s">
        <v>8</v>
      </c>
      <c r="E3" s="1" t="s">
        <v>7</v>
      </c>
      <c r="F3" s="1" t="s">
        <v>6</v>
      </c>
      <c r="G3" s="1" t="s">
        <v>112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  <c r="M3" s="102" t="s">
        <v>182</v>
      </c>
      <c r="N3" s="103" t="s">
        <v>183</v>
      </c>
      <c r="O3" s="103" t="s">
        <v>191</v>
      </c>
    </row>
    <row r="4" spans="1:15" ht="9.69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5" ht="13.75" customHeight="1" x14ac:dyDescent="0.25">
      <c r="A5" s="323" t="s">
        <v>106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5"/>
    </row>
    <row r="6" spans="1:15" ht="14.95" customHeight="1" x14ac:dyDescent="0.25">
      <c r="A6" s="347" t="s">
        <v>13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</row>
    <row r="7" spans="1:15" ht="36.700000000000003" customHeight="1" x14ac:dyDescent="0.25">
      <c r="A7" s="5" t="s">
        <v>12</v>
      </c>
      <c r="B7" s="6" t="s">
        <v>20</v>
      </c>
      <c r="C7" s="19" t="s">
        <v>100</v>
      </c>
      <c r="D7" s="41" t="s">
        <v>83</v>
      </c>
      <c r="E7" s="21">
        <v>58706</v>
      </c>
      <c r="F7" s="21">
        <v>21721</v>
      </c>
      <c r="G7" s="3"/>
      <c r="H7" s="24">
        <v>1976</v>
      </c>
      <c r="I7" s="3"/>
      <c r="J7" s="3"/>
      <c r="K7" s="3"/>
      <c r="L7" s="3"/>
    </row>
    <row r="8" spans="1:15" ht="35.5" customHeight="1" x14ac:dyDescent="0.25">
      <c r="A8" s="5" t="s">
        <v>14</v>
      </c>
      <c r="B8" s="7" t="s">
        <v>18</v>
      </c>
      <c r="C8" s="19" t="s">
        <v>101</v>
      </c>
      <c r="D8" s="41" t="s">
        <v>83</v>
      </c>
      <c r="E8" s="21">
        <v>92024</v>
      </c>
      <c r="F8" s="21">
        <v>34049</v>
      </c>
      <c r="G8" s="3"/>
      <c r="H8" s="24">
        <v>1978</v>
      </c>
      <c r="I8" s="3"/>
      <c r="J8" s="3"/>
      <c r="K8" s="3"/>
      <c r="L8" s="3"/>
    </row>
    <row r="9" spans="1:15" ht="36" customHeight="1" x14ac:dyDescent="0.25">
      <c r="A9" s="332" t="s">
        <v>15</v>
      </c>
      <c r="B9" s="39" t="s">
        <v>19</v>
      </c>
      <c r="C9" s="19" t="s">
        <v>92</v>
      </c>
      <c r="D9" s="338" t="s">
        <v>83</v>
      </c>
      <c r="E9" s="350">
        <v>419907</v>
      </c>
      <c r="F9" s="350">
        <v>155365</v>
      </c>
      <c r="G9" s="332"/>
      <c r="H9" s="335">
        <v>1979</v>
      </c>
      <c r="I9" s="332"/>
      <c r="J9" s="332"/>
      <c r="K9" s="332"/>
      <c r="L9" s="332"/>
    </row>
    <row r="10" spans="1:15" ht="37.549999999999997" customHeight="1" x14ac:dyDescent="0.25">
      <c r="A10" s="334"/>
      <c r="B10" s="39" t="s">
        <v>21</v>
      </c>
      <c r="C10" s="19" t="s">
        <v>93</v>
      </c>
      <c r="D10" s="339"/>
      <c r="E10" s="351"/>
      <c r="F10" s="351"/>
      <c r="G10" s="334"/>
      <c r="H10" s="337"/>
      <c r="I10" s="334"/>
      <c r="J10" s="334"/>
      <c r="K10" s="334"/>
      <c r="L10" s="334"/>
    </row>
    <row r="11" spans="1:15" ht="36" customHeight="1" x14ac:dyDescent="0.25">
      <c r="A11" s="333"/>
      <c r="B11" s="39" t="s">
        <v>22</v>
      </c>
      <c r="C11" s="19" t="s">
        <v>94</v>
      </c>
      <c r="D11" s="340"/>
      <c r="E11" s="352"/>
      <c r="F11" s="352"/>
      <c r="G11" s="333"/>
      <c r="H11" s="336"/>
      <c r="I11" s="333"/>
      <c r="J11" s="333"/>
      <c r="K11" s="333"/>
      <c r="L11" s="333"/>
    </row>
    <row r="12" spans="1:15" ht="36" customHeight="1" x14ac:dyDescent="0.25">
      <c r="A12" s="332" t="s">
        <v>16</v>
      </c>
      <c r="B12" s="7" t="s">
        <v>23</v>
      </c>
      <c r="C12" s="19" t="s">
        <v>95</v>
      </c>
      <c r="D12" s="341" t="s">
        <v>83</v>
      </c>
      <c r="E12" s="350">
        <v>164224</v>
      </c>
      <c r="F12" s="350">
        <v>60762</v>
      </c>
      <c r="G12" s="332"/>
      <c r="H12" s="335">
        <v>1977</v>
      </c>
      <c r="I12" s="332"/>
      <c r="J12" s="332"/>
      <c r="K12" s="332"/>
      <c r="L12" s="332"/>
    </row>
    <row r="13" spans="1:15" ht="36" customHeight="1" x14ac:dyDescent="0.25">
      <c r="A13" s="333"/>
      <c r="B13" s="7" t="s">
        <v>24</v>
      </c>
      <c r="C13" s="19" t="s">
        <v>96</v>
      </c>
      <c r="D13" s="342"/>
      <c r="E13" s="352"/>
      <c r="F13" s="352"/>
      <c r="G13" s="333"/>
      <c r="H13" s="336"/>
      <c r="I13" s="333"/>
      <c r="J13" s="333"/>
      <c r="K13" s="333"/>
      <c r="L13" s="333"/>
    </row>
    <row r="14" spans="1:15" ht="36.700000000000003" customHeight="1" x14ac:dyDescent="0.25">
      <c r="A14" s="332" t="s">
        <v>17</v>
      </c>
      <c r="B14" s="7" t="s">
        <v>25</v>
      </c>
      <c r="C14" s="19" t="s">
        <v>97</v>
      </c>
      <c r="D14" s="341" t="s">
        <v>83</v>
      </c>
      <c r="E14" s="350">
        <v>1533382</v>
      </c>
      <c r="F14" s="350">
        <v>567351</v>
      </c>
      <c r="G14" s="332"/>
      <c r="H14" s="335">
        <v>1989</v>
      </c>
      <c r="I14" s="332"/>
      <c r="J14" s="332"/>
      <c r="K14" s="332"/>
      <c r="L14" s="332"/>
    </row>
    <row r="15" spans="1:15" ht="36" customHeight="1" x14ac:dyDescent="0.25">
      <c r="A15" s="334"/>
      <c r="B15" s="7" t="s">
        <v>26</v>
      </c>
      <c r="C15" s="19" t="s">
        <v>98</v>
      </c>
      <c r="D15" s="343"/>
      <c r="E15" s="351"/>
      <c r="F15" s="351"/>
      <c r="G15" s="334"/>
      <c r="H15" s="337"/>
      <c r="I15" s="334"/>
      <c r="J15" s="334"/>
      <c r="K15" s="334"/>
      <c r="L15" s="334"/>
    </row>
    <row r="16" spans="1:15" ht="35.5" customHeight="1" x14ac:dyDescent="0.25">
      <c r="A16" s="333"/>
      <c r="B16" s="7" t="s">
        <v>27</v>
      </c>
      <c r="C16" s="19" t="s">
        <v>99</v>
      </c>
      <c r="D16" s="342"/>
      <c r="E16" s="352"/>
      <c r="F16" s="352"/>
      <c r="G16" s="333"/>
      <c r="H16" s="336"/>
      <c r="I16" s="333"/>
      <c r="J16" s="333"/>
      <c r="K16" s="333"/>
      <c r="L16" s="333"/>
    </row>
    <row r="17" spans="1:12" ht="46.55" customHeight="1" x14ac:dyDescent="0.25">
      <c r="A17" s="337" t="s">
        <v>80</v>
      </c>
      <c r="B17" s="40" t="s">
        <v>103</v>
      </c>
      <c r="C17" s="19" t="s">
        <v>102</v>
      </c>
      <c r="D17" s="38"/>
      <c r="E17" s="77"/>
      <c r="F17" s="77"/>
      <c r="G17" s="36"/>
      <c r="H17" s="37"/>
      <c r="I17" s="36"/>
      <c r="J17" s="36"/>
      <c r="K17" s="36"/>
      <c r="L17" s="36"/>
    </row>
    <row r="18" spans="1:12" ht="45.7" customHeight="1" x14ac:dyDescent="0.25">
      <c r="A18" s="337"/>
      <c r="B18" s="3" t="s">
        <v>81</v>
      </c>
      <c r="C18" s="19" t="s">
        <v>104</v>
      </c>
      <c r="D18" s="332" t="s">
        <v>84</v>
      </c>
      <c r="E18" s="350">
        <v>111454</v>
      </c>
      <c r="F18" s="350">
        <v>62702</v>
      </c>
      <c r="G18" s="332"/>
      <c r="H18" s="332"/>
      <c r="I18" s="332"/>
      <c r="J18" s="332"/>
      <c r="K18" s="332"/>
      <c r="L18" s="332"/>
    </row>
    <row r="19" spans="1:12" ht="45" customHeight="1" x14ac:dyDescent="0.25">
      <c r="A19" s="336"/>
      <c r="B19" s="3" t="s">
        <v>82</v>
      </c>
      <c r="C19" s="19" t="s">
        <v>105</v>
      </c>
      <c r="D19" s="333"/>
      <c r="E19" s="352"/>
      <c r="F19" s="352"/>
      <c r="G19" s="333"/>
      <c r="H19" s="333"/>
      <c r="I19" s="333"/>
      <c r="J19" s="333"/>
      <c r="K19" s="333"/>
      <c r="L19" s="333"/>
    </row>
    <row r="20" spans="1:12" ht="17.5" customHeight="1" x14ac:dyDescent="0.25">
      <c r="A20" s="326" t="s">
        <v>91</v>
      </c>
      <c r="B20" s="327"/>
      <c r="C20" s="45"/>
      <c r="D20" s="45"/>
      <c r="E20" s="46">
        <f>SUM(E7:E19)</f>
        <v>2379697</v>
      </c>
      <c r="F20" s="46">
        <f>SUM(F7:F19)</f>
        <v>901950</v>
      </c>
      <c r="G20" s="45"/>
      <c r="H20" s="45"/>
      <c r="I20" s="45"/>
      <c r="J20" s="45"/>
      <c r="K20" s="45"/>
      <c r="L20" s="45"/>
    </row>
    <row r="21" spans="1:12" x14ac:dyDescent="0.25">
      <c r="A21" s="347" t="s">
        <v>0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9"/>
    </row>
    <row r="22" spans="1:12" ht="68.95" customHeight="1" x14ac:dyDescent="0.25">
      <c r="A22" s="22" t="s">
        <v>72</v>
      </c>
      <c r="B22" s="3" t="s">
        <v>46</v>
      </c>
      <c r="C22" s="10"/>
      <c r="D22" s="3" t="s">
        <v>90</v>
      </c>
      <c r="E22" s="14">
        <v>155481</v>
      </c>
      <c r="F22" s="14">
        <f t="shared" ref="F22:F29" si="0">E22</f>
        <v>155481</v>
      </c>
      <c r="G22" s="10"/>
      <c r="H22" s="25">
        <v>1972</v>
      </c>
      <c r="I22" s="10"/>
      <c r="J22" s="10"/>
      <c r="K22" s="10"/>
      <c r="L22" s="10"/>
    </row>
    <row r="23" spans="1:12" ht="33.799999999999997" customHeight="1" x14ac:dyDescent="0.25">
      <c r="A23" s="22" t="s">
        <v>73</v>
      </c>
      <c r="B23" s="3" t="s">
        <v>46</v>
      </c>
      <c r="C23" s="10"/>
      <c r="D23" s="3" t="s">
        <v>85</v>
      </c>
      <c r="E23" s="14">
        <v>171235</v>
      </c>
      <c r="F23" s="14">
        <f t="shared" si="0"/>
        <v>171235</v>
      </c>
      <c r="G23" s="10"/>
      <c r="H23" s="25">
        <v>1986</v>
      </c>
      <c r="I23" s="10"/>
      <c r="J23" s="10"/>
      <c r="K23" s="10"/>
      <c r="L23" s="10"/>
    </row>
    <row r="24" spans="1:12" ht="34.5" customHeight="1" x14ac:dyDescent="0.25">
      <c r="A24" s="17" t="s">
        <v>74</v>
      </c>
      <c r="B24" s="3" t="s">
        <v>46</v>
      </c>
      <c r="C24" s="10"/>
      <c r="D24" s="3" t="s">
        <v>85</v>
      </c>
      <c r="E24" s="14">
        <v>171235</v>
      </c>
      <c r="F24" s="14">
        <f t="shared" si="0"/>
        <v>171235</v>
      </c>
      <c r="G24" s="10"/>
      <c r="H24" s="25">
        <v>1986</v>
      </c>
      <c r="I24" s="10"/>
      <c r="J24" s="10"/>
      <c r="K24" s="10"/>
      <c r="L24" s="10"/>
    </row>
    <row r="25" spans="1:12" ht="34.5" customHeight="1" x14ac:dyDescent="0.25">
      <c r="A25" s="18" t="s">
        <v>75</v>
      </c>
      <c r="B25" s="3" t="s">
        <v>46</v>
      </c>
      <c r="C25" s="10"/>
      <c r="D25" s="42"/>
      <c r="E25" s="14">
        <v>0</v>
      </c>
      <c r="F25" s="14">
        <f t="shared" si="0"/>
        <v>0</v>
      </c>
      <c r="G25" s="10"/>
      <c r="H25" s="25"/>
      <c r="I25" s="10"/>
      <c r="J25" s="10"/>
      <c r="K25" s="10"/>
      <c r="L25" s="10"/>
    </row>
    <row r="26" spans="1:12" ht="34.5" customHeight="1" x14ac:dyDescent="0.25">
      <c r="A26" s="17" t="s">
        <v>76</v>
      </c>
      <c r="B26" s="3" t="s">
        <v>46</v>
      </c>
      <c r="C26" s="10"/>
      <c r="D26" s="3" t="s">
        <v>85</v>
      </c>
      <c r="E26" s="14">
        <v>716163</v>
      </c>
      <c r="F26" s="14">
        <f t="shared" si="0"/>
        <v>716163</v>
      </c>
      <c r="G26" s="10"/>
      <c r="H26" s="25">
        <v>1984</v>
      </c>
      <c r="I26" s="10"/>
      <c r="J26" s="10"/>
      <c r="K26" s="10"/>
      <c r="L26" s="10"/>
    </row>
    <row r="27" spans="1:12" ht="35.5" customHeight="1" x14ac:dyDescent="0.25">
      <c r="A27" s="17" t="s">
        <v>77</v>
      </c>
      <c r="B27" s="3" t="s">
        <v>58</v>
      </c>
      <c r="C27" s="10"/>
      <c r="D27" s="3" t="s">
        <v>85</v>
      </c>
      <c r="E27" s="14">
        <v>238000</v>
      </c>
      <c r="F27" s="14">
        <f t="shared" si="0"/>
        <v>238000</v>
      </c>
      <c r="G27" s="10"/>
      <c r="H27" s="25">
        <v>1962</v>
      </c>
      <c r="I27" s="10"/>
      <c r="J27" s="27" t="s">
        <v>87</v>
      </c>
      <c r="K27" s="10"/>
      <c r="L27" s="10"/>
    </row>
    <row r="28" spans="1:12" ht="36" customHeight="1" x14ac:dyDescent="0.25">
      <c r="A28" s="17" t="s">
        <v>78</v>
      </c>
      <c r="B28" s="3" t="s">
        <v>60</v>
      </c>
      <c r="C28" s="10"/>
      <c r="D28" s="3" t="s">
        <v>85</v>
      </c>
      <c r="E28" s="14">
        <v>719618</v>
      </c>
      <c r="F28" s="14">
        <f t="shared" si="0"/>
        <v>719618</v>
      </c>
      <c r="G28" s="10"/>
      <c r="H28" s="25">
        <v>1972</v>
      </c>
      <c r="I28" s="10"/>
      <c r="J28" s="27" t="s">
        <v>87</v>
      </c>
      <c r="K28" s="10"/>
      <c r="L28" s="10"/>
    </row>
    <row r="29" spans="1:12" ht="32.6" x14ac:dyDescent="0.25">
      <c r="A29" s="23" t="s">
        <v>71</v>
      </c>
      <c r="B29" s="3" t="s">
        <v>49</v>
      </c>
      <c r="C29" s="10"/>
      <c r="D29" s="3" t="s">
        <v>85</v>
      </c>
      <c r="E29" s="14">
        <v>683655</v>
      </c>
      <c r="F29" s="14">
        <f t="shared" si="0"/>
        <v>683655</v>
      </c>
      <c r="G29" s="10"/>
      <c r="H29" s="19">
        <v>1940</v>
      </c>
      <c r="I29" s="10"/>
      <c r="J29" s="10"/>
      <c r="K29" s="10"/>
      <c r="L29" s="10"/>
    </row>
    <row r="30" spans="1:12" ht="18" customHeight="1" x14ac:dyDescent="0.25">
      <c r="A30" s="326" t="s">
        <v>86</v>
      </c>
      <c r="B30" s="327"/>
      <c r="C30" s="47"/>
      <c r="D30" s="47"/>
      <c r="E30" s="48">
        <f>SUM(E22:E29)</f>
        <v>2855387</v>
      </c>
      <c r="F30" s="48">
        <f>SUM(F22:F29)</f>
        <v>2855387</v>
      </c>
      <c r="G30" s="43"/>
      <c r="H30" s="43"/>
      <c r="I30" s="43"/>
      <c r="J30" s="43"/>
      <c r="K30" s="43"/>
      <c r="L30" s="43"/>
    </row>
    <row r="31" spans="1:12" x14ac:dyDescent="0.25">
      <c r="A31" s="8" t="s">
        <v>28</v>
      </c>
    </row>
    <row r="32" spans="1:12" ht="39.25" customHeight="1" x14ac:dyDescent="0.25">
      <c r="A32" s="16" t="s">
        <v>32</v>
      </c>
      <c r="B32" s="3" t="s">
        <v>46</v>
      </c>
      <c r="C32" s="10"/>
      <c r="D32" s="10"/>
      <c r="E32" s="14">
        <v>60150</v>
      </c>
      <c r="F32" s="14">
        <f t="shared" ref="F32:F33" si="1">E32</f>
        <v>60150</v>
      </c>
      <c r="G32" s="10"/>
      <c r="H32" s="19">
        <v>2009</v>
      </c>
      <c r="I32" s="10"/>
      <c r="J32" s="10"/>
      <c r="K32" s="10"/>
      <c r="L32" s="10"/>
    </row>
    <row r="33" spans="1:12" ht="37.549999999999997" customHeight="1" x14ac:dyDescent="0.25">
      <c r="A33" s="16" t="s">
        <v>33</v>
      </c>
      <c r="B33" s="3" t="s">
        <v>46</v>
      </c>
      <c r="C33" s="10"/>
      <c r="D33" s="10"/>
      <c r="E33" s="14">
        <v>20050</v>
      </c>
      <c r="F33" s="14">
        <f t="shared" si="1"/>
        <v>20050</v>
      </c>
      <c r="G33" s="10"/>
      <c r="H33" s="19">
        <v>2009</v>
      </c>
      <c r="I33" s="10"/>
      <c r="J33" s="10"/>
      <c r="K33" s="10"/>
      <c r="L33" s="10"/>
    </row>
    <row r="34" spans="1:12" ht="36" customHeight="1" x14ac:dyDescent="0.25">
      <c r="A34" s="16" t="s">
        <v>34</v>
      </c>
      <c r="B34" s="3" t="s">
        <v>46</v>
      </c>
      <c r="C34" s="10"/>
      <c r="D34" s="10"/>
      <c r="E34" s="14">
        <v>32175</v>
      </c>
      <c r="F34" s="14">
        <f>E34</f>
        <v>32175</v>
      </c>
      <c r="G34" s="10"/>
      <c r="H34" s="25">
        <v>1967</v>
      </c>
      <c r="I34" s="10"/>
      <c r="J34" s="10"/>
      <c r="K34" s="10"/>
      <c r="L34" s="10"/>
    </row>
    <row r="35" spans="1:12" ht="36" customHeight="1" x14ac:dyDescent="0.25">
      <c r="A35" s="16" t="s">
        <v>35</v>
      </c>
      <c r="B35" s="3" t="s">
        <v>46</v>
      </c>
      <c r="C35" s="10"/>
      <c r="D35" s="10"/>
      <c r="E35" s="14">
        <v>10725</v>
      </c>
      <c r="F35" s="14">
        <f t="shared" ref="F35:F42" si="2">E35</f>
        <v>10725</v>
      </c>
      <c r="G35" s="10"/>
      <c r="H35" s="25">
        <v>1967</v>
      </c>
      <c r="I35" s="10"/>
      <c r="J35" s="10"/>
      <c r="K35" s="10"/>
      <c r="L35" s="10"/>
    </row>
    <row r="36" spans="1:12" ht="34.5" customHeight="1" x14ac:dyDescent="0.25">
      <c r="A36" s="16" t="s">
        <v>36</v>
      </c>
      <c r="B36" s="3" t="s">
        <v>46</v>
      </c>
      <c r="C36" s="10"/>
      <c r="D36" s="10"/>
      <c r="E36" s="14">
        <v>32175</v>
      </c>
      <c r="F36" s="14">
        <f t="shared" si="2"/>
        <v>32175</v>
      </c>
      <c r="G36" s="10"/>
      <c r="H36" s="25">
        <v>1967</v>
      </c>
      <c r="I36" s="10"/>
      <c r="J36" s="10"/>
      <c r="K36" s="10"/>
      <c r="L36" s="10"/>
    </row>
    <row r="37" spans="1:12" ht="34.5" customHeight="1" x14ac:dyDescent="0.25">
      <c r="A37" s="16" t="s">
        <v>37</v>
      </c>
      <c r="B37" s="3" t="s">
        <v>46</v>
      </c>
      <c r="C37" s="10"/>
      <c r="D37" s="10"/>
      <c r="E37" s="14">
        <v>10725</v>
      </c>
      <c r="F37" s="14">
        <f t="shared" si="2"/>
        <v>10725</v>
      </c>
      <c r="G37" s="10"/>
      <c r="H37" s="25">
        <v>1967</v>
      </c>
      <c r="I37" s="10"/>
      <c r="J37" s="10"/>
      <c r="K37" s="10"/>
      <c r="L37" s="10"/>
    </row>
    <row r="38" spans="1:12" ht="35.5" customHeight="1" x14ac:dyDescent="0.25">
      <c r="A38" s="16" t="s">
        <v>38</v>
      </c>
      <c r="B38" s="3" t="s">
        <v>46</v>
      </c>
      <c r="C38" s="10"/>
      <c r="D38" s="10"/>
      <c r="E38" s="14">
        <v>57356.62</v>
      </c>
      <c r="F38" s="14">
        <f t="shared" si="2"/>
        <v>57356.62</v>
      </c>
      <c r="G38" s="10"/>
      <c r="H38" s="19">
        <v>1980</v>
      </c>
      <c r="I38" s="10"/>
      <c r="J38" s="10"/>
      <c r="K38" s="10"/>
      <c r="L38" s="10"/>
    </row>
    <row r="39" spans="1:12" ht="33.799999999999997" customHeight="1" x14ac:dyDescent="0.25">
      <c r="A39" s="16" t="s">
        <v>39</v>
      </c>
      <c r="B39" s="3" t="s">
        <v>46</v>
      </c>
      <c r="C39" s="19"/>
      <c r="D39" s="10"/>
      <c r="E39" s="14">
        <v>19118.88</v>
      </c>
      <c r="F39" s="14">
        <f t="shared" si="2"/>
        <v>19118.88</v>
      </c>
      <c r="G39" s="10"/>
      <c r="H39" s="19">
        <v>1980</v>
      </c>
      <c r="I39" s="10"/>
      <c r="J39" s="10"/>
      <c r="K39" s="10"/>
      <c r="L39" s="10"/>
    </row>
    <row r="40" spans="1:12" ht="32.950000000000003" customHeight="1" x14ac:dyDescent="0.25">
      <c r="A40" s="17" t="s">
        <v>40</v>
      </c>
      <c r="B40" s="3" t="s">
        <v>47</v>
      </c>
      <c r="C40" s="10"/>
      <c r="D40" s="10"/>
      <c r="E40" s="14">
        <v>29031.75</v>
      </c>
      <c r="F40" s="14">
        <f t="shared" si="2"/>
        <v>29031.75</v>
      </c>
      <c r="G40" s="10"/>
      <c r="H40" s="19">
        <v>1988</v>
      </c>
      <c r="I40" s="10"/>
      <c r="J40" s="10"/>
      <c r="K40" s="10"/>
      <c r="L40" s="10"/>
    </row>
    <row r="41" spans="1:12" ht="34.5" customHeight="1" x14ac:dyDescent="0.25">
      <c r="A41" s="17" t="s">
        <v>138</v>
      </c>
      <c r="B41" s="3" t="s">
        <v>48</v>
      </c>
      <c r="C41" s="10"/>
      <c r="D41" s="10"/>
      <c r="E41" s="14">
        <v>29031.75</v>
      </c>
      <c r="F41" s="14">
        <f t="shared" si="2"/>
        <v>29031.75</v>
      </c>
      <c r="G41" s="10"/>
      <c r="H41" s="19">
        <v>1988</v>
      </c>
      <c r="I41" s="10"/>
      <c r="J41" s="10"/>
      <c r="K41" s="10"/>
      <c r="L41" s="10"/>
    </row>
    <row r="42" spans="1:12" ht="35.5" customHeight="1" x14ac:dyDescent="0.25">
      <c r="A42" s="17" t="s">
        <v>139</v>
      </c>
      <c r="B42" s="3" t="s">
        <v>48</v>
      </c>
      <c r="C42" s="10"/>
      <c r="D42" s="10"/>
      <c r="E42" s="14">
        <v>9677.25</v>
      </c>
      <c r="F42" s="14">
        <f t="shared" si="2"/>
        <v>9677.25</v>
      </c>
      <c r="G42" s="10"/>
      <c r="H42" s="19">
        <v>1988</v>
      </c>
      <c r="I42" s="10"/>
      <c r="J42" s="10"/>
      <c r="K42" s="10"/>
      <c r="L42" s="10"/>
    </row>
    <row r="43" spans="1:12" ht="34.5" customHeight="1" x14ac:dyDescent="0.25">
      <c r="A43" s="17" t="s">
        <v>41</v>
      </c>
      <c r="B43" s="3" t="s">
        <v>49</v>
      </c>
      <c r="C43" s="10"/>
      <c r="D43" s="10"/>
      <c r="E43" s="14">
        <v>39501</v>
      </c>
      <c r="F43" s="14">
        <f>E43</f>
        <v>39501</v>
      </c>
      <c r="G43" s="10"/>
      <c r="H43" s="19">
        <v>1988</v>
      </c>
      <c r="I43" s="10"/>
      <c r="J43" s="10"/>
      <c r="K43" s="10"/>
      <c r="L43" s="10"/>
    </row>
    <row r="44" spans="1:12" ht="34.5" customHeight="1" x14ac:dyDescent="0.25">
      <c r="A44" s="17" t="s">
        <v>142</v>
      </c>
      <c r="B44" s="3" t="s">
        <v>49</v>
      </c>
      <c r="C44" s="10"/>
      <c r="D44" s="10"/>
      <c r="E44" s="14">
        <v>13167</v>
      </c>
      <c r="F44" s="14">
        <f>E44</f>
        <v>13167</v>
      </c>
      <c r="G44" s="10"/>
      <c r="H44" s="19">
        <v>1988</v>
      </c>
      <c r="I44" s="10"/>
      <c r="J44" s="10"/>
      <c r="K44" s="10"/>
      <c r="L44" s="10"/>
    </row>
    <row r="45" spans="1:12" ht="36" customHeight="1" x14ac:dyDescent="0.25">
      <c r="A45" s="17" t="s">
        <v>42</v>
      </c>
      <c r="B45" s="3" t="s">
        <v>46</v>
      </c>
      <c r="C45" s="10"/>
      <c r="D45" s="10"/>
      <c r="E45" s="14">
        <v>1464827.25</v>
      </c>
      <c r="F45" s="14">
        <v>468744.75</v>
      </c>
      <c r="G45" s="10"/>
      <c r="H45" s="19">
        <v>2006</v>
      </c>
      <c r="I45" s="10"/>
      <c r="J45" s="10"/>
      <c r="K45" s="10"/>
      <c r="L45" s="10"/>
    </row>
    <row r="46" spans="1:12" ht="35.5" customHeight="1" x14ac:dyDescent="0.25">
      <c r="A46" s="18" t="s">
        <v>43</v>
      </c>
      <c r="B46" s="3" t="s">
        <v>46</v>
      </c>
      <c r="C46" s="10"/>
      <c r="D46" s="10"/>
      <c r="E46" s="14">
        <v>488275.75</v>
      </c>
      <c r="F46" s="14">
        <v>156248.25</v>
      </c>
      <c r="G46" s="10"/>
      <c r="H46" s="19">
        <v>2006</v>
      </c>
      <c r="I46" s="10"/>
      <c r="J46" s="10"/>
      <c r="K46" s="10"/>
      <c r="L46" s="10"/>
    </row>
    <row r="47" spans="1:12" ht="35.5" customHeight="1" x14ac:dyDescent="0.25">
      <c r="A47" s="18" t="s">
        <v>44</v>
      </c>
      <c r="B47" s="3" t="s">
        <v>46</v>
      </c>
      <c r="C47" s="10"/>
      <c r="D47" s="10"/>
      <c r="E47" s="14">
        <v>15738288.08</v>
      </c>
      <c r="F47" s="14">
        <v>1259063</v>
      </c>
      <c r="G47" s="10"/>
      <c r="H47" s="19">
        <v>2012</v>
      </c>
      <c r="I47" s="10"/>
      <c r="J47" s="10"/>
      <c r="K47" s="10"/>
      <c r="L47" s="10"/>
    </row>
    <row r="48" spans="1:12" ht="34.5" customHeight="1" x14ac:dyDescent="0.25">
      <c r="A48" s="17" t="s">
        <v>45</v>
      </c>
      <c r="B48" s="3" t="s">
        <v>50</v>
      </c>
      <c r="C48" s="10"/>
      <c r="D48" s="10"/>
      <c r="E48" s="14">
        <v>29033</v>
      </c>
      <c r="F48" s="14">
        <f>E48</f>
        <v>29033</v>
      </c>
      <c r="G48" s="10"/>
      <c r="H48" s="19">
        <v>1988</v>
      </c>
      <c r="I48" s="10"/>
      <c r="J48" s="10"/>
      <c r="K48" s="10"/>
      <c r="L48" s="10"/>
    </row>
    <row r="49" spans="1:12" ht="36" customHeight="1" x14ac:dyDescent="0.25">
      <c r="A49" s="78" t="s">
        <v>51</v>
      </c>
      <c r="B49" s="3" t="s">
        <v>49</v>
      </c>
      <c r="C49" s="10"/>
      <c r="D49" s="10"/>
      <c r="E49" s="14">
        <v>15000</v>
      </c>
      <c r="F49" s="14">
        <f t="shared" ref="F49:F56" si="3">E49</f>
        <v>15000</v>
      </c>
      <c r="G49" s="10"/>
      <c r="H49" s="19">
        <v>1953</v>
      </c>
      <c r="I49" s="10"/>
      <c r="J49" s="10"/>
      <c r="K49" s="10"/>
      <c r="L49" s="10"/>
    </row>
    <row r="50" spans="1:12" ht="34.5" customHeight="1" x14ac:dyDescent="0.25">
      <c r="A50" s="17" t="s">
        <v>52</v>
      </c>
      <c r="B50" s="6" t="s">
        <v>57</v>
      </c>
      <c r="C50" s="10"/>
      <c r="D50" s="10"/>
      <c r="E50" s="14">
        <v>15000</v>
      </c>
      <c r="F50" s="14">
        <f t="shared" si="3"/>
        <v>15000</v>
      </c>
      <c r="G50" s="10"/>
      <c r="H50" s="19">
        <v>2005</v>
      </c>
      <c r="I50" s="10"/>
      <c r="J50" s="10"/>
      <c r="K50" s="10"/>
      <c r="L50" s="10"/>
    </row>
    <row r="51" spans="1:12" ht="39.75" customHeight="1" x14ac:dyDescent="0.25">
      <c r="A51" s="17" t="s">
        <v>53</v>
      </c>
      <c r="B51" s="3" t="s">
        <v>46</v>
      </c>
      <c r="C51" s="10"/>
      <c r="D51" s="10"/>
      <c r="E51" s="14">
        <v>5000</v>
      </c>
      <c r="F51" s="14">
        <f t="shared" si="3"/>
        <v>5000</v>
      </c>
      <c r="G51" s="10"/>
      <c r="H51" s="19">
        <v>2010</v>
      </c>
      <c r="I51" s="10"/>
      <c r="J51" s="10"/>
      <c r="K51" s="10"/>
      <c r="L51" s="10"/>
    </row>
    <row r="52" spans="1:12" ht="45" customHeight="1" x14ac:dyDescent="0.25">
      <c r="A52" s="17" t="s">
        <v>54</v>
      </c>
      <c r="B52" s="3" t="s">
        <v>58</v>
      </c>
      <c r="C52" s="10"/>
      <c r="D52" s="10"/>
      <c r="E52" s="10">
        <v>0</v>
      </c>
      <c r="F52" s="10">
        <f t="shared" si="3"/>
        <v>0</v>
      </c>
      <c r="G52" s="10"/>
      <c r="H52" s="19"/>
      <c r="I52" s="10"/>
      <c r="J52" s="10"/>
      <c r="K52" s="10"/>
      <c r="L52" s="10"/>
    </row>
    <row r="53" spans="1:12" ht="36.700000000000003" customHeight="1" x14ac:dyDescent="0.25">
      <c r="A53" s="17" t="s">
        <v>55</v>
      </c>
      <c r="B53" s="3" t="s">
        <v>59</v>
      </c>
      <c r="C53" s="10"/>
      <c r="D53" s="10"/>
      <c r="E53" s="10">
        <v>0</v>
      </c>
      <c r="F53" s="10">
        <f t="shared" si="3"/>
        <v>0</v>
      </c>
      <c r="G53" s="10"/>
      <c r="H53" s="19"/>
      <c r="I53" s="10"/>
      <c r="J53" s="10"/>
      <c r="K53" s="10"/>
      <c r="L53" s="10"/>
    </row>
    <row r="54" spans="1:12" ht="36" customHeight="1" x14ac:dyDescent="0.25">
      <c r="A54" s="28" t="s">
        <v>56</v>
      </c>
      <c r="B54" s="3" t="s">
        <v>60</v>
      </c>
      <c r="C54" s="10"/>
      <c r="D54" s="10"/>
      <c r="E54" s="10">
        <v>0</v>
      </c>
      <c r="F54" s="10">
        <f t="shared" si="3"/>
        <v>0</v>
      </c>
      <c r="G54" s="10"/>
      <c r="H54" s="19"/>
      <c r="I54" s="10"/>
      <c r="J54" s="10"/>
      <c r="K54" s="10"/>
      <c r="L54" s="10"/>
    </row>
    <row r="55" spans="1:12" ht="51.8" customHeight="1" x14ac:dyDescent="0.25">
      <c r="A55" s="29" t="s">
        <v>61</v>
      </c>
      <c r="B55" s="3" t="s">
        <v>46</v>
      </c>
      <c r="C55" s="10"/>
      <c r="D55" s="3" t="s">
        <v>88</v>
      </c>
      <c r="E55" s="12">
        <v>83780</v>
      </c>
      <c r="F55" s="13">
        <f t="shared" si="3"/>
        <v>83780</v>
      </c>
      <c r="G55" s="10"/>
      <c r="H55" s="19">
        <v>2010</v>
      </c>
      <c r="I55" s="10"/>
      <c r="J55" s="26" t="s">
        <v>89</v>
      </c>
      <c r="K55" s="10"/>
      <c r="L55" s="10"/>
    </row>
    <row r="56" spans="1:12" ht="45.7" customHeight="1" x14ac:dyDescent="0.25">
      <c r="A56" s="20" t="s">
        <v>271</v>
      </c>
      <c r="B56" s="3" t="s">
        <v>62</v>
      </c>
      <c r="C56" s="19" t="s">
        <v>268</v>
      </c>
      <c r="D56" s="10"/>
      <c r="E56" s="142">
        <v>302671.48</v>
      </c>
      <c r="F56" s="142">
        <f t="shared" si="3"/>
        <v>302671.48</v>
      </c>
      <c r="G56" s="10"/>
      <c r="H56" s="19">
        <v>2012</v>
      </c>
      <c r="I56" s="10"/>
      <c r="J56" s="25" t="s">
        <v>269</v>
      </c>
      <c r="K56" s="10"/>
      <c r="L56" s="10"/>
    </row>
    <row r="57" spans="1:12" ht="36" customHeight="1" x14ac:dyDescent="0.25">
      <c r="A57" s="18" t="s">
        <v>29</v>
      </c>
      <c r="B57" s="55" t="s">
        <v>160</v>
      </c>
      <c r="C57" s="12"/>
      <c r="D57" s="12"/>
      <c r="E57" s="14">
        <v>118635</v>
      </c>
      <c r="F57" s="14">
        <v>118635</v>
      </c>
      <c r="G57" s="12"/>
      <c r="H57" s="5">
        <v>1976</v>
      </c>
      <c r="I57" s="10"/>
      <c r="J57" s="10"/>
      <c r="K57" s="10"/>
      <c r="L57" s="10"/>
    </row>
    <row r="58" spans="1:12" ht="35.5" customHeight="1" x14ac:dyDescent="0.25">
      <c r="A58" s="18" t="s">
        <v>30</v>
      </c>
      <c r="B58" s="55" t="s">
        <v>161</v>
      </c>
      <c r="C58" s="12"/>
      <c r="D58" s="12"/>
      <c r="E58" s="14">
        <v>1576872</v>
      </c>
      <c r="F58" s="14">
        <v>1576872</v>
      </c>
      <c r="G58" s="12"/>
      <c r="H58" s="19">
        <v>1981</v>
      </c>
      <c r="I58" s="10"/>
      <c r="J58" s="10"/>
      <c r="K58" s="10"/>
      <c r="L58" s="10"/>
    </row>
    <row r="59" spans="1:12" ht="36" customHeight="1" x14ac:dyDescent="0.25">
      <c r="A59" s="18" t="s">
        <v>31</v>
      </c>
      <c r="B59" s="55" t="s">
        <v>161</v>
      </c>
      <c r="C59" s="12"/>
      <c r="D59" s="12"/>
      <c r="E59" s="14">
        <v>1481465</v>
      </c>
      <c r="F59" s="14">
        <v>1481465</v>
      </c>
      <c r="G59" s="12"/>
      <c r="H59" s="5">
        <v>1976</v>
      </c>
      <c r="I59" s="10"/>
      <c r="J59" s="10"/>
      <c r="K59" s="10"/>
      <c r="L59" s="10"/>
    </row>
    <row r="60" spans="1:12" ht="30.25" customHeight="1" x14ac:dyDescent="0.25">
      <c r="A60" s="93" t="s">
        <v>162</v>
      </c>
      <c r="B60" s="94" t="s">
        <v>163</v>
      </c>
      <c r="C60" s="12"/>
      <c r="D60" s="12"/>
      <c r="E60" s="14"/>
      <c r="F60" s="14"/>
      <c r="G60" s="12"/>
      <c r="H60" s="5"/>
      <c r="I60" s="10"/>
      <c r="J60" s="10"/>
      <c r="K60" s="10"/>
      <c r="L60" s="10"/>
    </row>
    <row r="61" spans="1:12" ht="24.8" customHeight="1" x14ac:dyDescent="0.25">
      <c r="A61" s="93" t="s">
        <v>164</v>
      </c>
      <c r="B61" s="95" t="s">
        <v>163</v>
      </c>
      <c r="C61" s="12"/>
      <c r="D61" s="12"/>
      <c r="E61" s="14"/>
      <c r="F61" s="14"/>
      <c r="G61" s="12"/>
      <c r="H61" s="5"/>
      <c r="I61" s="10"/>
      <c r="J61" s="10"/>
      <c r="K61" s="10"/>
      <c r="L61" s="10"/>
    </row>
    <row r="62" spans="1:12" ht="30.25" customHeight="1" x14ac:dyDescent="0.25">
      <c r="A62" s="93" t="s">
        <v>162</v>
      </c>
      <c r="B62" s="94" t="s">
        <v>165</v>
      </c>
      <c r="C62" s="12"/>
      <c r="D62" s="12"/>
      <c r="E62" s="14"/>
      <c r="F62" s="14"/>
      <c r="G62" s="12"/>
      <c r="H62" s="5"/>
      <c r="I62" s="10"/>
      <c r="J62" s="10"/>
      <c r="K62" s="10"/>
      <c r="L62" s="10"/>
    </row>
    <row r="63" spans="1:12" ht="36" customHeight="1" x14ac:dyDescent="0.25">
      <c r="A63" s="93" t="s">
        <v>164</v>
      </c>
      <c r="B63" s="96" t="s">
        <v>165</v>
      </c>
      <c r="C63" s="12"/>
      <c r="D63" s="12"/>
      <c r="E63" s="14"/>
      <c r="F63" s="14"/>
      <c r="G63" s="12"/>
      <c r="H63" s="5"/>
      <c r="I63" s="10"/>
      <c r="J63" s="10"/>
      <c r="K63" s="10"/>
      <c r="L63" s="10"/>
    </row>
    <row r="64" spans="1:12" ht="29.25" customHeight="1" x14ac:dyDescent="0.25">
      <c r="A64" s="93" t="s">
        <v>162</v>
      </c>
      <c r="B64" s="94" t="s">
        <v>166</v>
      </c>
      <c r="C64" s="12"/>
      <c r="D64" s="12"/>
      <c r="E64" s="14"/>
      <c r="F64" s="14"/>
      <c r="G64" s="12"/>
      <c r="H64" s="5"/>
      <c r="I64" s="10"/>
      <c r="J64" s="10"/>
      <c r="K64" s="10"/>
      <c r="L64" s="10"/>
    </row>
    <row r="65" spans="1:12" ht="36" customHeight="1" x14ac:dyDescent="0.25">
      <c r="A65" s="93" t="s">
        <v>164</v>
      </c>
      <c r="B65" s="96" t="s">
        <v>166</v>
      </c>
      <c r="C65" s="12"/>
      <c r="D65" s="12"/>
      <c r="E65" s="14"/>
      <c r="F65" s="14"/>
      <c r="G65" s="12"/>
      <c r="H65" s="5"/>
      <c r="I65" s="10"/>
      <c r="J65" s="10"/>
      <c r="K65" s="10"/>
      <c r="L65" s="10"/>
    </row>
    <row r="66" spans="1:12" ht="28.55" customHeight="1" x14ac:dyDescent="0.25">
      <c r="A66" s="93" t="s">
        <v>162</v>
      </c>
      <c r="B66" s="95" t="s">
        <v>167</v>
      </c>
      <c r="C66" s="12"/>
      <c r="D66" s="12"/>
      <c r="E66" s="14"/>
      <c r="F66" s="14"/>
      <c r="G66" s="12"/>
      <c r="H66" s="5"/>
      <c r="I66" s="10"/>
      <c r="J66" s="10"/>
      <c r="K66" s="10"/>
      <c r="L66" s="10"/>
    </row>
    <row r="67" spans="1:12" ht="30.75" customHeight="1" x14ac:dyDescent="0.25">
      <c r="A67" s="93" t="s">
        <v>162</v>
      </c>
      <c r="B67" s="94" t="s">
        <v>168</v>
      </c>
      <c r="C67" s="12"/>
      <c r="D67" s="12"/>
      <c r="E67" s="14"/>
      <c r="F67" s="14"/>
      <c r="G67" s="12"/>
      <c r="H67" s="5"/>
      <c r="I67" s="10"/>
      <c r="J67" s="10"/>
      <c r="K67" s="10"/>
      <c r="L67" s="10"/>
    </row>
    <row r="68" spans="1:12" ht="36" customHeight="1" x14ac:dyDescent="0.25">
      <c r="A68" s="93" t="s">
        <v>164</v>
      </c>
      <c r="B68" s="95"/>
      <c r="C68" s="12"/>
      <c r="D68" s="12"/>
      <c r="E68" s="14"/>
      <c r="F68" s="14"/>
      <c r="G68" s="12"/>
      <c r="H68" s="5"/>
      <c r="I68" s="10"/>
      <c r="J68" s="10"/>
      <c r="K68" s="10"/>
      <c r="L68" s="10"/>
    </row>
    <row r="69" spans="1:12" ht="36" customHeight="1" x14ac:dyDescent="0.25">
      <c r="A69" s="98" t="s">
        <v>164</v>
      </c>
      <c r="B69" s="97" t="s">
        <v>169</v>
      </c>
      <c r="C69" s="12"/>
      <c r="D69" s="12"/>
      <c r="E69" s="14"/>
      <c r="F69" s="14"/>
      <c r="G69" s="12"/>
      <c r="H69" s="5"/>
      <c r="I69" s="10"/>
      <c r="J69" s="10"/>
      <c r="K69" s="10"/>
      <c r="L69" s="10"/>
    </row>
    <row r="70" spans="1:12" ht="30.25" customHeight="1" x14ac:dyDescent="0.25">
      <c r="A70" s="93" t="s">
        <v>162</v>
      </c>
      <c r="B70" s="94" t="s">
        <v>170</v>
      </c>
      <c r="C70" s="12"/>
      <c r="D70" s="12"/>
      <c r="E70" s="14"/>
      <c r="F70" s="14"/>
      <c r="G70" s="12"/>
      <c r="H70" s="5"/>
      <c r="I70" s="10"/>
      <c r="J70" s="10"/>
      <c r="K70" s="10"/>
      <c r="L70" s="10"/>
    </row>
    <row r="71" spans="1:12" ht="36" customHeight="1" x14ac:dyDescent="0.25">
      <c r="A71" s="93" t="s">
        <v>164</v>
      </c>
      <c r="B71" s="95" t="s">
        <v>170</v>
      </c>
      <c r="C71" s="12"/>
      <c r="D71" s="12"/>
      <c r="E71" s="14"/>
      <c r="F71" s="14"/>
      <c r="G71" s="12"/>
      <c r="H71" s="5"/>
      <c r="I71" s="10"/>
      <c r="J71" s="10"/>
      <c r="K71" s="10"/>
      <c r="L71" s="10"/>
    </row>
    <row r="72" spans="1:12" ht="36" customHeight="1" x14ac:dyDescent="0.25">
      <c r="A72" s="93" t="s">
        <v>162</v>
      </c>
      <c r="B72" s="95" t="s">
        <v>171</v>
      </c>
      <c r="C72" s="12"/>
      <c r="D72" s="12"/>
      <c r="E72" s="14"/>
      <c r="F72" s="14"/>
      <c r="G72" s="12"/>
      <c r="H72" s="5"/>
      <c r="I72" s="10"/>
      <c r="J72" s="10"/>
      <c r="K72" s="10"/>
      <c r="L72" s="10"/>
    </row>
    <row r="73" spans="1:12" ht="36" customHeight="1" x14ac:dyDescent="0.25">
      <c r="A73" s="93" t="s">
        <v>162</v>
      </c>
      <c r="B73" s="95" t="s">
        <v>172</v>
      </c>
      <c r="C73" s="12"/>
      <c r="D73" s="12"/>
      <c r="E73" s="14"/>
      <c r="F73" s="14"/>
      <c r="G73" s="12"/>
      <c r="H73" s="5"/>
      <c r="I73" s="10"/>
      <c r="J73" s="10"/>
      <c r="K73" s="10"/>
      <c r="L73" s="10"/>
    </row>
    <row r="74" spans="1:12" ht="29.25" customHeight="1" x14ac:dyDescent="0.25">
      <c r="A74" s="93" t="s">
        <v>162</v>
      </c>
      <c r="B74" s="94" t="s">
        <v>173</v>
      </c>
      <c r="C74" s="12"/>
      <c r="D74" s="12"/>
      <c r="E74" s="14"/>
      <c r="F74" s="14"/>
      <c r="G74" s="12"/>
      <c r="H74" s="5"/>
      <c r="I74" s="10"/>
      <c r="J74" s="10"/>
      <c r="K74" s="10"/>
      <c r="L74" s="10"/>
    </row>
    <row r="75" spans="1:12" ht="36" customHeight="1" x14ac:dyDescent="0.25">
      <c r="A75" s="93" t="s">
        <v>164</v>
      </c>
      <c r="B75" s="95" t="s">
        <v>173</v>
      </c>
      <c r="C75" s="12"/>
      <c r="D75" s="12"/>
      <c r="E75" s="14"/>
      <c r="F75" s="14"/>
      <c r="G75" s="12"/>
      <c r="H75" s="5"/>
      <c r="I75" s="10"/>
      <c r="J75" s="10"/>
      <c r="K75" s="10"/>
      <c r="L75" s="10"/>
    </row>
    <row r="76" spans="1:12" ht="30.25" customHeight="1" x14ac:dyDescent="0.25">
      <c r="A76" s="93" t="s">
        <v>162</v>
      </c>
      <c r="B76" s="94" t="s">
        <v>174</v>
      </c>
      <c r="C76" s="12"/>
      <c r="D76" s="12"/>
      <c r="E76" s="14"/>
      <c r="F76" s="14"/>
      <c r="G76" s="12"/>
      <c r="H76" s="5"/>
      <c r="I76" s="10"/>
      <c r="J76" s="10"/>
      <c r="K76" s="10"/>
      <c r="L76" s="10"/>
    </row>
    <row r="77" spans="1:12" ht="36" customHeight="1" x14ac:dyDescent="0.25">
      <c r="A77" s="93" t="s">
        <v>164</v>
      </c>
      <c r="B77" s="96" t="s">
        <v>174</v>
      </c>
      <c r="C77" s="12"/>
      <c r="D77" s="12"/>
      <c r="E77" s="14"/>
      <c r="F77" s="14"/>
      <c r="G77" s="12"/>
      <c r="H77" s="5"/>
      <c r="I77" s="10"/>
      <c r="J77" s="10"/>
      <c r="K77" s="10"/>
      <c r="L77" s="10"/>
    </row>
    <row r="78" spans="1:12" ht="28.55" customHeight="1" x14ac:dyDescent="0.25">
      <c r="A78" s="93" t="s">
        <v>162</v>
      </c>
      <c r="B78" s="94" t="s">
        <v>175</v>
      </c>
      <c r="C78" s="12"/>
      <c r="D78" s="12"/>
      <c r="E78" s="14"/>
      <c r="F78" s="14"/>
      <c r="G78" s="12"/>
      <c r="H78" s="5"/>
      <c r="I78" s="10"/>
      <c r="J78" s="10"/>
      <c r="K78" s="10"/>
      <c r="L78" s="10"/>
    </row>
    <row r="79" spans="1:12" ht="36" customHeight="1" x14ac:dyDescent="0.25">
      <c r="A79" s="93" t="s">
        <v>164</v>
      </c>
      <c r="B79" s="96" t="s">
        <v>175</v>
      </c>
      <c r="C79" s="12"/>
      <c r="D79" s="12"/>
      <c r="E79" s="14"/>
      <c r="F79" s="14"/>
      <c r="G79" s="12"/>
      <c r="H79" s="5"/>
      <c r="I79" s="10"/>
      <c r="J79" s="10"/>
      <c r="K79" s="10"/>
      <c r="L79" s="10"/>
    </row>
    <row r="80" spans="1:12" ht="29.25" customHeight="1" x14ac:dyDescent="0.25">
      <c r="A80" s="93" t="s">
        <v>162</v>
      </c>
      <c r="B80" s="94" t="s">
        <v>176</v>
      </c>
      <c r="C80" s="12"/>
      <c r="D80" s="12"/>
      <c r="E80" s="14"/>
      <c r="F80" s="14"/>
      <c r="G80" s="12"/>
      <c r="H80" s="5"/>
      <c r="I80" s="10"/>
      <c r="J80" s="10"/>
      <c r="K80" s="10"/>
      <c r="L80" s="10"/>
    </row>
    <row r="81" spans="1:15" ht="36" customHeight="1" x14ac:dyDescent="0.25">
      <c r="A81" s="93" t="s">
        <v>164</v>
      </c>
      <c r="B81" s="95" t="s">
        <v>176</v>
      </c>
      <c r="C81" s="12"/>
      <c r="D81" s="12"/>
      <c r="E81" s="14"/>
      <c r="F81" s="14"/>
      <c r="G81" s="12"/>
      <c r="H81" s="5"/>
      <c r="I81" s="10"/>
      <c r="J81" s="10"/>
      <c r="K81" s="10"/>
      <c r="L81" s="10"/>
    </row>
    <row r="82" spans="1:15" ht="27" customHeight="1" x14ac:dyDescent="0.25">
      <c r="A82" s="93" t="s">
        <v>162</v>
      </c>
      <c r="B82" s="94" t="s">
        <v>177</v>
      </c>
      <c r="C82" s="12"/>
      <c r="D82" s="12"/>
      <c r="E82" s="14"/>
      <c r="F82" s="14"/>
      <c r="G82" s="12"/>
      <c r="H82" s="5"/>
      <c r="I82" s="10"/>
      <c r="J82" s="10"/>
      <c r="K82" s="10"/>
      <c r="L82" s="10"/>
    </row>
    <row r="83" spans="1:15" ht="36" customHeight="1" x14ac:dyDescent="0.25">
      <c r="A83" s="93" t="s">
        <v>164</v>
      </c>
      <c r="B83" s="95" t="s">
        <v>177</v>
      </c>
      <c r="C83" s="12"/>
      <c r="D83" s="12"/>
      <c r="E83" s="14"/>
      <c r="F83" s="14"/>
      <c r="G83" s="12"/>
      <c r="H83" s="5"/>
      <c r="I83" s="10"/>
      <c r="J83" s="10"/>
      <c r="K83" s="10"/>
      <c r="L83" s="10"/>
    </row>
    <row r="84" spans="1:15" ht="25.5" customHeight="1" x14ac:dyDescent="0.25">
      <c r="A84" s="93" t="s">
        <v>162</v>
      </c>
      <c r="B84" s="94" t="s">
        <v>178</v>
      </c>
      <c r="C84" s="12"/>
      <c r="D84" s="12"/>
      <c r="E84" s="14"/>
      <c r="F84" s="14"/>
      <c r="G84" s="12"/>
      <c r="H84" s="5"/>
      <c r="I84" s="10"/>
      <c r="J84" s="10"/>
      <c r="K84" s="10"/>
      <c r="L84" s="10"/>
    </row>
    <row r="85" spans="1:15" ht="27.2" x14ac:dyDescent="0.25">
      <c r="A85" s="93" t="s">
        <v>162</v>
      </c>
      <c r="B85" s="94" t="s">
        <v>179</v>
      </c>
      <c r="C85" s="12"/>
      <c r="D85" s="12"/>
      <c r="E85" s="14"/>
      <c r="F85" s="14"/>
      <c r="G85" s="12"/>
      <c r="H85" s="5"/>
      <c r="I85" s="10"/>
      <c r="J85" s="10"/>
      <c r="K85" s="10"/>
      <c r="L85" s="10"/>
    </row>
    <row r="86" spans="1:15" ht="27.2" x14ac:dyDescent="0.25">
      <c r="A86" s="93" t="s">
        <v>162</v>
      </c>
      <c r="B86" s="94" t="s">
        <v>180</v>
      </c>
      <c r="C86" s="12"/>
      <c r="D86" s="12"/>
      <c r="E86" s="14"/>
      <c r="F86" s="14"/>
      <c r="G86" s="12"/>
      <c r="H86" s="5"/>
      <c r="I86" s="10"/>
      <c r="J86" s="10"/>
      <c r="K86" s="10"/>
      <c r="L86" s="10"/>
    </row>
    <row r="87" spans="1:15" x14ac:dyDescent="0.25">
      <c r="A87" s="326" t="s">
        <v>109</v>
      </c>
      <c r="B87" s="327"/>
      <c r="C87" s="47"/>
      <c r="D87" s="47"/>
      <c r="E87" s="44">
        <f>SUM(E32:E59)</f>
        <v>21681731.809999999</v>
      </c>
      <c r="F87" s="44">
        <f>SUM(F32:F59)</f>
        <v>5874396.7300000004</v>
      </c>
      <c r="G87" s="51"/>
      <c r="H87" s="51"/>
      <c r="I87" s="51"/>
      <c r="J87" s="51"/>
      <c r="K87" s="51"/>
      <c r="L87" s="51"/>
      <c r="M87" s="44">
        <f>SUM(M32:M86)</f>
        <v>0</v>
      </c>
      <c r="N87" s="44">
        <f>SUM(N32:N86)</f>
        <v>0</v>
      </c>
      <c r="O87" s="44">
        <f>SUM(O32:O86)</f>
        <v>0</v>
      </c>
    </row>
    <row r="88" spans="1:15" x14ac:dyDescent="0.25">
      <c r="A88" s="72" t="s">
        <v>108</v>
      </c>
      <c r="B88" s="73"/>
      <c r="C88" s="73"/>
      <c r="D88" s="73"/>
      <c r="E88" s="76">
        <f>E20+E30+E87</f>
        <v>26916815.809999999</v>
      </c>
      <c r="F88" s="76">
        <f>F20+F30+F87</f>
        <v>9631733.7300000004</v>
      </c>
      <c r="G88" s="74"/>
      <c r="H88" s="73"/>
      <c r="I88" s="73"/>
      <c r="J88" s="73"/>
      <c r="K88" s="73"/>
      <c r="L88" s="75"/>
      <c r="M88" s="76">
        <f>M20+M30+M87</f>
        <v>0</v>
      </c>
      <c r="N88" s="76">
        <f>N20+N30+N87</f>
        <v>0</v>
      </c>
      <c r="O88" s="76">
        <f>O20+O30+O87</f>
        <v>0</v>
      </c>
    </row>
    <row r="89" spans="1:15" x14ac:dyDescent="0.25">
      <c r="A89" s="53" t="s">
        <v>79</v>
      </c>
    </row>
    <row r="90" spans="1:15" ht="43.5" customHeight="1" x14ac:dyDescent="0.25">
      <c r="A90" s="30" t="s">
        <v>132</v>
      </c>
      <c r="B90" s="3" t="s">
        <v>46</v>
      </c>
      <c r="C90" s="10"/>
      <c r="D90" s="10"/>
      <c r="E90" s="31">
        <v>34200</v>
      </c>
      <c r="F90" s="14">
        <f t="shared" ref="F90:F91" si="4">E90</f>
        <v>34200</v>
      </c>
      <c r="G90" s="10"/>
      <c r="H90" s="19">
        <v>2005</v>
      </c>
      <c r="I90" s="10"/>
      <c r="J90" s="3" t="s">
        <v>87</v>
      </c>
      <c r="K90" s="10"/>
      <c r="L90" s="10"/>
    </row>
    <row r="91" spans="1:15" ht="32.6" x14ac:dyDescent="0.25">
      <c r="A91" s="30" t="s">
        <v>133</v>
      </c>
      <c r="B91" s="3" t="s">
        <v>46</v>
      </c>
      <c r="C91" s="10"/>
      <c r="D91" s="10"/>
      <c r="E91" s="32">
        <v>27140</v>
      </c>
      <c r="F91" s="14">
        <f t="shared" si="4"/>
        <v>27140</v>
      </c>
      <c r="G91" s="10"/>
      <c r="H91" s="19">
        <v>2012</v>
      </c>
      <c r="I91" s="10"/>
      <c r="J91" s="10"/>
      <c r="K91" s="10"/>
      <c r="L91" s="10"/>
    </row>
    <row r="92" spans="1:15" x14ac:dyDescent="0.25">
      <c r="A92" s="320" t="s">
        <v>107</v>
      </c>
      <c r="B92" s="320"/>
      <c r="C92" s="54"/>
      <c r="D92" s="54"/>
      <c r="E92" s="67">
        <f>SUM(E90:E91)</f>
        <v>61340</v>
      </c>
      <c r="F92" s="67">
        <f>SUM(F90:F91)</f>
        <v>61340</v>
      </c>
      <c r="G92" s="70"/>
      <c r="H92" s="54"/>
      <c r="I92" s="54"/>
      <c r="J92" s="54"/>
      <c r="K92" s="54"/>
      <c r="L92" s="54"/>
    </row>
    <row r="93" spans="1:15" ht="32.6" x14ac:dyDescent="0.25">
      <c r="A93" s="52" t="s">
        <v>113</v>
      </c>
      <c r="B93" s="3" t="s">
        <v>46</v>
      </c>
      <c r="C93" s="11"/>
      <c r="D93" s="11"/>
      <c r="E93" s="14">
        <v>77800</v>
      </c>
      <c r="F93" s="14">
        <f>E93</f>
        <v>77800</v>
      </c>
      <c r="G93" s="11"/>
      <c r="H93" s="19">
        <v>2007</v>
      </c>
      <c r="I93" s="11"/>
      <c r="J93" s="11"/>
      <c r="K93" s="11"/>
      <c r="L93" s="11"/>
    </row>
    <row r="94" spans="1:15" ht="32.6" x14ac:dyDescent="0.25">
      <c r="A94" s="52" t="s">
        <v>114</v>
      </c>
      <c r="B94" s="3" t="s">
        <v>46</v>
      </c>
      <c r="C94" s="11"/>
      <c r="D94" s="11"/>
      <c r="E94" s="14">
        <v>35000</v>
      </c>
      <c r="F94" s="14">
        <f t="shared" ref="F94:F104" si="5">E94</f>
        <v>35000</v>
      </c>
      <c r="G94" s="11"/>
      <c r="H94" s="19">
        <v>2007</v>
      </c>
      <c r="I94" s="11"/>
      <c r="J94" s="11"/>
      <c r="K94" s="11"/>
      <c r="L94" s="11"/>
    </row>
    <row r="95" spans="1:15" ht="32.6" x14ac:dyDescent="0.25">
      <c r="A95" s="3" t="s">
        <v>115</v>
      </c>
      <c r="B95" s="3" t="s">
        <v>46</v>
      </c>
      <c r="C95" s="12"/>
      <c r="D95" s="12"/>
      <c r="E95" s="14">
        <v>26047</v>
      </c>
      <c r="F95" s="14">
        <f t="shared" si="5"/>
        <v>26047</v>
      </c>
      <c r="G95" s="12"/>
      <c r="H95" s="19">
        <v>2013</v>
      </c>
      <c r="I95" s="12"/>
      <c r="J95" s="12"/>
      <c r="K95" s="12"/>
      <c r="L95" s="12"/>
    </row>
    <row r="96" spans="1:15" ht="32.6" x14ac:dyDescent="0.25">
      <c r="A96" s="3" t="s">
        <v>116</v>
      </c>
      <c r="B96" s="3" t="s">
        <v>46</v>
      </c>
      <c r="C96" s="12"/>
      <c r="D96" s="12"/>
      <c r="E96" s="14">
        <v>26700</v>
      </c>
      <c r="F96" s="14">
        <f t="shared" si="5"/>
        <v>26700</v>
      </c>
      <c r="G96" s="12"/>
      <c r="H96" s="19">
        <v>2014</v>
      </c>
      <c r="I96" s="12"/>
      <c r="J96" s="12"/>
      <c r="K96" s="12"/>
      <c r="L96" s="12"/>
    </row>
    <row r="97" spans="1:15" ht="32.6" x14ac:dyDescent="0.25">
      <c r="A97" s="3" t="s">
        <v>117</v>
      </c>
      <c r="B97" s="3" t="s">
        <v>46</v>
      </c>
      <c r="C97" s="12"/>
      <c r="D97" s="12"/>
      <c r="E97" s="14">
        <v>26699.99</v>
      </c>
      <c r="F97" s="14">
        <f t="shared" si="5"/>
        <v>26699.99</v>
      </c>
      <c r="G97" s="12"/>
      <c r="H97" s="19">
        <v>2014</v>
      </c>
      <c r="I97" s="12"/>
      <c r="J97" s="12"/>
      <c r="K97" s="12"/>
      <c r="L97" s="12"/>
    </row>
    <row r="98" spans="1:15" ht="35.5" customHeight="1" x14ac:dyDescent="0.25">
      <c r="A98" s="3" t="s">
        <v>120</v>
      </c>
      <c r="B98" s="3" t="s">
        <v>46</v>
      </c>
      <c r="C98" s="12"/>
      <c r="D98" s="12"/>
      <c r="E98" s="14">
        <v>10098.99</v>
      </c>
      <c r="F98" s="14">
        <f t="shared" si="5"/>
        <v>10098.99</v>
      </c>
      <c r="G98" s="12"/>
      <c r="H98" s="19">
        <v>2015</v>
      </c>
      <c r="I98" s="12"/>
      <c r="J98" s="55" t="s">
        <v>118</v>
      </c>
      <c r="K98" s="12"/>
      <c r="L98" s="12"/>
    </row>
    <row r="99" spans="1:15" x14ac:dyDescent="0.25">
      <c r="A99" s="320" t="s">
        <v>119</v>
      </c>
      <c r="B99" s="322"/>
      <c r="C99" s="58"/>
      <c r="D99" s="58"/>
      <c r="E99" s="65">
        <f>SUM(E93:E98)</f>
        <v>202345.97999999998</v>
      </c>
      <c r="F99" s="65">
        <f>SUM(F93:F98)</f>
        <v>202345.97999999998</v>
      </c>
      <c r="G99" s="58"/>
      <c r="H99" s="59"/>
      <c r="I99" s="58"/>
      <c r="J99" s="58"/>
      <c r="K99" s="58"/>
      <c r="L99" s="58"/>
    </row>
    <row r="100" spans="1:15" ht="32.6" x14ac:dyDescent="0.25">
      <c r="A100" s="63" t="s">
        <v>121</v>
      </c>
      <c r="B100" s="3" t="s">
        <v>46</v>
      </c>
      <c r="C100" s="60"/>
      <c r="D100" s="60"/>
      <c r="E100" s="64">
        <v>7800</v>
      </c>
      <c r="F100" s="14">
        <f t="shared" si="5"/>
        <v>7800</v>
      </c>
      <c r="G100" s="60"/>
      <c r="H100" s="61">
        <v>2011</v>
      </c>
      <c r="I100" s="60"/>
      <c r="J100" s="60"/>
      <c r="K100" s="60"/>
      <c r="L100" s="60"/>
    </row>
    <row r="101" spans="1:15" ht="32.6" x14ac:dyDescent="0.25">
      <c r="A101" s="63" t="s">
        <v>122</v>
      </c>
      <c r="B101" s="3" t="s">
        <v>46</v>
      </c>
      <c r="C101" s="60"/>
      <c r="D101" s="60"/>
      <c r="E101" s="64">
        <v>5161.0200000000004</v>
      </c>
      <c r="F101" s="14">
        <f t="shared" si="5"/>
        <v>5161.0200000000004</v>
      </c>
      <c r="G101" s="60"/>
      <c r="H101" s="61">
        <v>2014</v>
      </c>
      <c r="I101" s="60"/>
      <c r="J101" s="60"/>
      <c r="K101" s="60"/>
      <c r="L101" s="60"/>
    </row>
    <row r="102" spans="1:15" ht="32.6" x14ac:dyDescent="0.25">
      <c r="A102" s="3" t="s">
        <v>125</v>
      </c>
      <c r="B102" s="3" t="s">
        <v>46</v>
      </c>
      <c r="C102" s="60"/>
      <c r="D102" s="60"/>
      <c r="E102" s="64">
        <v>27140</v>
      </c>
      <c r="F102" s="14">
        <f t="shared" si="5"/>
        <v>27140</v>
      </c>
      <c r="G102" s="60"/>
      <c r="H102" s="61">
        <v>2012</v>
      </c>
      <c r="I102" s="60"/>
      <c r="J102" s="60"/>
      <c r="K102" s="60"/>
      <c r="L102" s="60"/>
    </row>
    <row r="103" spans="1:15" ht="32.6" x14ac:dyDescent="0.25">
      <c r="A103" s="63" t="s">
        <v>126</v>
      </c>
      <c r="B103" s="3" t="s">
        <v>46</v>
      </c>
      <c r="C103" s="60"/>
      <c r="D103" s="60"/>
      <c r="E103" s="64">
        <v>38000</v>
      </c>
      <c r="F103" s="14">
        <f t="shared" si="5"/>
        <v>38000</v>
      </c>
      <c r="G103" s="60"/>
      <c r="H103" s="61">
        <v>2015</v>
      </c>
      <c r="I103" s="60"/>
      <c r="J103" s="55" t="s">
        <v>124</v>
      </c>
      <c r="K103" s="60"/>
      <c r="L103" s="60"/>
    </row>
    <row r="104" spans="1:15" ht="65.900000000000006" x14ac:dyDescent="0.25">
      <c r="A104" s="62" t="s">
        <v>127</v>
      </c>
      <c r="B104" s="3" t="s">
        <v>46</v>
      </c>
      <c r="C104" s="60"/>
      <c r="D104" s="60"/>
      <c r="E104" s="64">
        <v>6924</v>
      </c>
      <c r="F104" s="14">
        <f t="shared" si="5"/>
        <v>6924</v>
      </c>
      <c r="G104" s="60"/>
      <c r="H104" s="61">
        <v>2015</v>
      </c>
      <c r="I104" s="60"/>
      <c r="J104" s="55" t="s">
        <v>128</v>
      </c>
      <c r="K104" s="60"/>
      <c r="L104" s="60"/>
    </row>
    <row r="105" spans="1:15" x14ac:dyDescent="0.25">
      <c r="A105" s="321" t="s">
        <v>123</v>
      </c>
      <c r="B105" s="322"/>
      <c r="C105" s="56"/>
      <c r="D105" s="56"/>
      <c r="E105" s="67">
        <f>SUM(E100:E104)</f>
        <v>85025.02</v>
      </c>
      <c r="F105" s="67">
        <f>SUM(F100:F104)</f>
        <v>85025.02</v>
      </c>
      <c r="G105" s="56"/>
      <c r="H105" s="57"/>
      <c r="I105" s="56"/>
      <c r="J105" s="56"/>
      <c r="K105" s="56"/>
      <c r="L105" s="56"/>
    </row>
    <row r="106" spans="1:15" x14ac:dyDescent="0.25">
      <c r="A106" s="318" t="s">
        <v>134</v>
      </c>
      <c r="B106" s="319"/>
      <c r="C106" s="68"/>
      <c r="D106" s="68"/>
      <c r="E106" s="71">
        <f>E92+E99+E105</f>
        <v>348711</v>
      </c>
      <c r="F106" s="71">
        <f>F92+F99+F105</f>
        <v>348711</v>
      </c>
      <c r="G106" s="56"/>
      <c r="H106" s="69"/>
      <c r="I106" s="68"/>
      <c r="J106" s="68"/>
      <c r="K106" s="68"/>
      <c r="L106" s="68"/>
      <c r="M106" s="71">
        <f>M92+M99+M105</f>
        <v>0</v>
      </c>
      <c r="N106" s="71">
        <f>N92+N99+N105</f>
        <v>0</v>
      </c>
      <c r="O106" s="71">
        <f>O92+O99+O105</f>
        <v>0</v>
      </c>
    </row>
    <row r="107" spans="1:15" x14ac:dyDescent="0.25">
      <c r="A107" s="356" t="s">
        <v>153</v>
      </c>
      <c r="B107" s="356"/>
      <c r="E107" s="79">
        <f>E88+E106</f>
        <v>27265526.809999999</v>
      </c>
      <c r="F107" s="79">
        <f>F88+F106</f>
        <v>9980444.7300000004</v>
      </c>
      <c r="M107" s="79">
        <f>M88+M106</f>
        <v>0</v>
      </c>
      <c r="N107" s="79">
        <f>N88+N106</f>
        <v>0</v>
      </c>
      <c r="O107" s="79">
        <f>O88+O106</f>
        <v>0</v>
      </c>
    </row>
    <row r="108" spans="1:15" x14ac:dyDescent="0.25">
      <c r="A108" s="355" t="s">
        <v>154</v>
      </c>
      <c r="B108" s="355"/>
      <c r="C108" s="80"/>
      <c r="D108" s="80"/>
      <c r="E108" s="81">
        <f>E20+E87+E30-E26-E27-E22-E23-E24-E28</f>
        <v>24745083.809999999</v>
      </c>
      <c r="F108" s="81">
        <f>F20+F87+F30-F26-F27-F22-F23-F24-F28</f>
        <v>7460001.7300000004</v>
      </c>
      <c r="G108" s="80"/>
      <c r="H108" s="80"/>
      <c r="I108" s="80"/>
      <c r="J108" s="80"/>
      <c r="K108" s="80"/>
      <c r="L108" s="80"/>
      <c r="M108" s="81">
        <f>M20+M87+M30-M26-M27-M22-M23-M24-M28</f>
        <v>0</v>
      </c>
      <c r="N108" s="81">
        <f>N20+N87+N30-N26-N27-N22-N23-N24-N28</f>
        <v>0</v>
      </c>
      <c r="O108" s="81">
        <f>O20+O87+O30-O26-O27-O22-O23-O24-O28</f>
        <v>0</v>
      </c>
    </row>
    <row r="109" spans="1:15" x14ac:dyDescent="0.25">
      <c r="A109" s="9" t="s">
        <v>111</v>
      </c>
    </row>
    <row r="110" spans="1:15" ht="81.55" x14ac:dyDescent="0.25">
      <c r="A110" s="15" t="s">
        <v>63</v>
      </c>
      <c r="B110" s="3" t="s">
        <v>46</v>
      </c>
      <c r="C110" s="19" t="s">
        <v>67</v>
      </c>
      <c r="D110" s="11"/>
      <c r="E110" s="11"/>
      <c r="F110" s="11"/>
      <c r="G110" s="14">
        <v>325952.78999999998</v>
      </c>
      <c r="H110" s="11"/>
      <c r="I110" s="11"/>
      <c r="J110" s="86" t="s">
        <v>155</v>
      </c>
      <c r="K110" s="11"/>
      <c r="L110" s="11"/>
    </row>
    <row r="111" spans="1:15" ht="36" customHeight="1" x14ac:dyDescent="0.25">
      <c r="A111" s="15" t="s">
        <v>64</v>
      </c>
      <c r="B111" s="3" t="s">
        <v>46</v>
      </c>
      <c r="C111" s="19" t="s">
        <v>68</v>
      </c>
      <c r="D111" s="11"/>
      <c r="E111" s="11"/>
      <c r="F111" s="11"/>
      <c r="G111" s="14">
        <v>694800</v>
      </c>
      <c r="H111" s="11"/>
      <c r="I111" s="11"/>
      <c r="J111" s="11"/>
      <c r="K111" s="11"/>
      <c r="L111" s="11"/>
    </row>
    <row r="112" spans="1:15" ht="37.549999999999997" customHeight="1" x14ac:dyDescent="0.25">
      <c r="A112" s="15" t="s">
        <v>65</v>
      </c>
      <c r="B112" s="3" t="s">
        <v>46</v>
      </c>
      <c r="C112" s="19" t="s">
        <v>69</v>
      </c>
      <c r="D112" s="11"/>
      <c r="E112" s="11"/>
      <c r="F112" s="11"/>
      <c r="G112" s="14">
        <v>25266123.620000001</v>
      </c>
      <c r="H112" s="19">
        <v>2016</v>
      </c>
      <c r="I112" s="11"/>
      <c r="J112" s="11"/>
      <c r="K112" s="11"/>
      <c r="L112" s="11"/>
    </row>
    <row r="113" spans="1:15" ht="34.5" customHeight="1" x14ac:dyDescent="0.25">
      <c r="A113" s="15" t="s">
        <v>66</v>
      </c>
      <c r="B113" s="3" t="s">
        <v>46</v>
      </c>
      <c r="C113" s="19" t="s">
        <v>70</v>
      </c>
      <c r="D113" s="11"/>
      <c r="E113" s="11"/>
      <c r="F113" s="11"/>
      <c r="G113" s="14">
        <v>16160231.800000001</v>
      </c>
      <c r="H113" s="19">
        <v>2016</v>
      </c>
      <c r="I113" s="11"/>
      <c r="J113" s="11"/>
      <c r="K113" s="11"/>
      <c r="L113" s="11"/>
    </row>
    <row r="114" spans="1:15" x14ac:dyDescent="0.25">
      <c r="A114" s="328" t="s">
        <v>110</v>
      </c>
      <c r="B114" s="329"/>
      <c r="C114" s="82"/>
      <c r="D114" s="82"/>
      <c r="E114" s="83"/>
      <c r="F114" s="83"/>
      <c r="G114" s="85">
        <f>SUM(G110:G113)</f>
        <v>42447108.210000001</v>
      </c>
      <c r="H114" s="84"/>
      <c r="I114" s="84"/>
      <c r="J114" s="84"/>
      <c r="K114" s="84"/>
      <c r="L114" s="84"/>
      <c r="M114" s="85">
        <f>SUM(M110:M113)</f>
        <v>0</v>
      </c>
      <c r="N114" s="85">
        <f>SUM(N110:N113)</f>
        <v>0</v>
      </c>
      <c r="O114" s="85">
        <f>SUM(O110:O113)</f>
        <v>0</v>
      </c>
    </row>
    <row r="116" spans="1:15" ht="14.95" customHeight="1" x14ac:dyDescent="0.25">
      <c r="A116" s="317" t="s">
        <v>156</v>
      </c>
      <c r="B116" s="317"/>
      <c r="C116" s="317"/>
      <c r="D116" s="317"/>
      <c r="E116" s="317"/>
      <c r="F116" s="317"/>
      <c r="G116" s="317"/>
      <c r="H116" s="317"/>
      <c r="I116" s="317"/>
      <c r="J116" s="317"/>
      <c r="K116" s="317"/>
      <c r="L116" s="317"/>
    </row>
    <row r="117" spans="1:15" x14ac:dyDescent="0.25">
      <c r="A117" s="87"/>
      <c r="B117" s="90"/>
      <c r="C117" s="90"/>
      <c r="D117" s="90"/>
      <c r="E117" s="90"/>
      <c r="F117" s="90"/>
      <c r="G117" s="90"/>
    </row>
    <row r="118" spans="1:15" ht="44.15" x14ac:dyDescent="0.25">
      <c r="A118" s="91" t="s">
        <v>157</v>
      </c>
      <c r="B118" s="3" t="s">
        <v>46</v>
      </c>
      <c r="C118" s="10"/>
      <c r="D118" s="10"/>
      <c r="E118" s="88">
        <v>1790</v>
      </c>
      <c r="F118" s="14">
        <f t="shared" ref="F118:F120" si="6">E118</f>
        <v>1790</v>
      </c>
      <c r="G118" s="12"/>
      <c r="H118" s="12">
        <v>2015</v>
      </c>
      <c r="I118" s="10"/>
      <c r="J118" s="10"/>
      <c r="K118" s="10"/>
      <c r="L118" s="10"/>
    </row>
    <row r="119" spans="1:15" ht="33.799999999999997" customHeight="1" x14ac:dyDescent="0.25">
      <c r="A119" s="92" t="s">
        <v>158</v>
      </c>
      <c r="B119" s="3" t="s">
        <v>46</v>
      </c>
      <c r="C119" s="10"/>
      <c r="D119" s="10"/>
      <c r="E119" s="88">
        <v>999</v>
      </c>
      <c r="F119" s="14">
        <f t="shared" si="6"/>
        <v>999</v>
      </c>
      <c r="G119" s="12"/>
      <c r="H119" s="12">
        <v>2017</v>
      </c>
      <c r="I119" s="10"/>
      <c r="J119" s="10"/>
      <c r="K119" s="10"/>
      <c r="L119" s="10"/>
    </row>
    <row r="120" spans="1:15" ht="33.799999999999997" customHeight="1" x14ac:dyDescent="0.25">
      <c r="A120" s="92" t="s">
        <v>159</v>
      </c>
      <c r="B120" s="3" t="s">
        <v>46</v>
      </c>
      <c r="C120" s="10"/>
      <c r="D120" s="10"/>
      <c r="E120" s="88">
        <v>999</v>
      </c>
      <c r="F120" s="14">
        <f t="shared" si="6"/>
        <v>999</v>
      </c>
      <c r="G120" s="12"/>
      <c r="H120" s="12">
        <v>2017</v>
      </c>
      <c r="I120" s="10"/>
      <c r="J120" s="10"/>
      <c r="K120" s="10"/>
      <c r="L120" s="10"/>
    </row>
    <row r="127" spans="1:15" ht="15.65" x14ac:dyDescent="0.25">
      <c r="A127" s="66" t="s">
        <v>129</v>
      </c>
    </row>
    <row r="128" spans="1:15" ht="15.65" x14ac:dyDescent="0.25">
      <c r="A128" s="66" t="s">
        <v>130</v>
      </c>
    </row>
    <row r="129" spans="1:1" ht="15.65" x14ac:dyDescent="0.25">
      <c r="A129" s="66"/>
    </row>
    <row r="130" spans="1:1" ht="15.65" x14ac:dyDescent="0.25">
      <c r="A130" s="66" t="s">
        <v>131</v>
      </c>
    </row>
  </sheetData>
  <mergeCells count="56">
    <mergeCell ref="A2:L2"/>
    <mergeCell ref="M2:O2"/>
    <mergeCell ref="A5:L5"/>
    <mergeCell ref="A6:L6"/>
    <mergeCell ref="A9:A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4:A16"/>
    <mergeCell ref="D14:D16"/>
    <mergeCell ref="E14:E16"/>
    <mergeCell ref="F14:F16"/>
    <mergeCell ref="G14:G16"/>
    <mergeCell ref="H14:H16"/>
    <mergeCell ref="A21:L21"/>
    <mergeCell ref="I14:I16"/>
    <mergeCell ref="J14:J16"/>
    <mergeCell ref="K14:K16"/>
    <mergeCell ref="L14:L16"/>
    <mergeCell ref="A17:A19"/>
    <mergeCell ref="D18:D19"/>
    <mergeCell ref="E18:E19"/>
    <mergeCell ref="F18:F19"/>
    <mergeCell ref="G18:G19"/>
    <mergeCell ref="H18:H19"/>
    <mergeCell ref="I18:I19"/>
    <mergeCell ref="J18:J19"/>
    <mergeCell ref="K18:K19"/>
    <mergeCell ref="L18:L19"/>
    <mergeCell ref="A20:B20"/>
    <mergeCell ref="A107:B107"/>
    <mergeCell ref="A108:B108"/>
    <mergeCell ref="A114:B114"/>
    <mergeCell ref="A116:L116"/>
    <mergeCell ref="A30:B30"/>
    <mergeCell ref="A87:B87"/>
    <mergeCell ref="A92:B92"/>
    <mergeCell ref="A99:B99"/>
    <mergeCell ref="A105:B105"/>
    <mergeCell ref="A106:B106"/>
  </mergeCells>
  <pageMargins left="0.18" right="0.22" top="0.18" bottom="0.33" header="0.11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7"/>
  <sheetViews>
    <sheetView workbookViewId="0">
      <pane ySplit="7" topLeftCell="A74" activePane="bottomLeft" state="frozen"/>
      <selection pane="bottomLeft" activeCell="J69" sqref="J69"/>
    </sheetView>
  </sheetViews>
  <sheetFormatPr defaultColWidth="9.125" defaultRowHeight="14.3" x14ac:dyDescent="0.25"/>
  <cols>
    <col min="1" max="1" width="19.625" style="2" customWidth="1"/>
    <col min="2" max="2" width="26.25" style="2" customWidth="1"/>
    <col min="3" max="3" width="13.75" style="2" customWidth="1"/>
    <col min="4" max="4" width="9" style="2" customWidth="1"/>
    <col min="5" max="5" width="12" style="2" customWidth="1"/>
    <col min="6" max="6" width="11" style="2" customWidth="1"/>
    <col min="7" max="7" width="11.375" style="2" customWidth="1"/>
    <col min="8" max="8" width="8.375" style="2" customWidth="1"/>
    <col min="9" max="9" width="6.25" style="2" customWidth="1"/>
    <col min="10" max="10" width="10.25" style="2" customWidth="1"/>
    <col min="11" max="11" width="6.875" style="2" customWidth="1"/>
    <col min="12" max="12" width="7.375" style="2" customWidth="1"/>
    <col min="13" max="13" width="11.125" style="2" customWidth="1"/>
    <col min="14" max="14" width="10" style="2" customWidth="1"/>
    <col min="15" max="15" width="10.375" style="2" customWidth="1"/>
    <col min="16" max="16384" width="9.125" style="2"/>
  </cols>
  <sheetData>
    <row r="2" spans="1:15" ht="25.5" customHeight="1" x14ac:dyDescent="0.25">
      <c r="A2" s="344" t="s">
        <v>181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353">
        <v>43066</v>
      </c>
      <c r="N2" s="354"/>
      <c r="O2" s="354"/>
    </row>
    <row r="3" spans="1:15" ht="124.5" customHeight="1" x14ac:dyDescent="0.25">
      <c r="A3" s="1" t="s">
        <v>11</v>
      </c>
      <c r="B3" s="1" t="s">
        <v>10</v>
      </c>
      <c r="C3" s="1" t="s">
        <v>9</v>
      </c>
      <c r="D3" s="1" t="s">
        <v>8</v>
      </c>
      <c r="E3" s="1" t="s">
        <v>7</v>
      </c>
      <c r="F3" s="1" t="s">
        <v>6</v>
      </c>
      <c r="G3" s="1" t="s">
        <v>112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  <c r="M3" s="102" t="s">
        <v>243</v>
      </c>
      <c r="N3" s="103" t="s">
        <v>183</v>
      </c>
      <c r="O3" s="103" t="s">
        <v>191</v>
      </c>
    </row>
    <row r="4" spans="1:15" ht="9.69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5" ht="13.75" customHeight="1" x14ac:dyDescent="0.25">
      <c r="A5" s="323" t="s">
        <v>106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5"/>
    </row>
    <row r="6" spans="1:15" ht="14.95" customHeight="1" x14ac:dyDescent="0.25">
      <c r="A6" s="347" t="s">
        <v>13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</row>
    <row r="7" spans="1:15" ht="34.5" customHeight="1" x14ac:dyDescent="0.25">
      <c r="A7" s="5" t="s">
        <v>12</v>
      </c>
      <c r="B7" s="6" t="s">
        <v>20</v>
      </c>
      <c r="C7" s="19" t="s">
        <v>100</v>
      </c>
      <c r="D7" s="41" t="s">
        <v>83</v>
      </c>
      <c r="E7" s="21">
        <v>58706</v>
      </c>
      <c r="F7" s="21">
        <v>21721</v>
      </c>
      <c r="G7" s="3"/>
      <c r="H7" s="24">
        <v>1976</v>
      </c>
      <c r="I7" s="3"/>
      <c r="J7" s="3"/>
      <c r="K7" s="3"/>
      <c r="L7" s="3"/>
    </row>
    <row r="8" spans="1:15" ht="35.5" customHeight="1" x14ac:dyDescent="0.25">
      <c r="A8" s="5" t="s">
        <v>14</v>
      </c>
      <c r="B8" s="7" t="s">
        <v>18</v>
      </c>
      <c r="C8" s="19" t="s">
        <v>101</v>
      </c>
      <c r="D8" s="41" t="s">
        <v>83</v>
      </c>
      <c r="E8" s="21">
        <v>92024</v>
      </c>
      <c r="F8" s="21">
        <v>34049</v>
      </c>
      <c r="G8" s="3"/>
      <c r="H8" s="24">
        <v>1978</v>
      </c>
      <c r="I8" s="3"/>
      <c r="J8" s="3"/>
      <c r="K8" s="3"/>
      <c r="L8" s="3"/>
    </row>
    <row r="9" spans="1:15" ht="36" customHeight="1" x14ac:dyDescent="0.25">
      <c r="A9" s="332" t="s">
        <v>15</v>
      </c>
      <c r="B9" s="39" t="s">
        <v>19</v>
      </c>
      <c r="C9" s="19" t="s">
        <v>92</v>
      </c>
      <c r="D9" s="338" t="s">
        <v>83</v>
      </c>
      <c r="E9" s="350">
        <v>419907</v>
      </c>
      <c r="F9" s="350">
        <v>155365</v>
      </c>
      <c r="G9" s="332"/>
      <c r="H9" s="335">
        <v>1979</v>
      </c>
      <c r="I9" s="332"/>
      <c r="J9" s="332"/>
      <c r="K9" s="332"/>
      <c r="L9" s="332"/>
    </row>
    <row r="10" spans="1:15" ht="37.549999999999997" customHeight="1" x14ac:dyDescent="0.25">
      <c r="A10" s="334"/>
      <c r="B10" s="39" t="s">
        <v>21</v>
      </c>
      <c r="C10" s="19" t="s">
        <v>93</v>
      </c>
      <c r="D10" s="339"/>
      <c r="E10" s="351"/>
      <c r="F10" s="351"/>
      <c r="G10" s="334"/>
      <c r="H10" s="337"/>
      <c r="I10" s="334"/>
      <c r="J10" s="334"/>
      <c r="K10" s="334"/>
      <c r="L10" s="334"/>
    </row>
    <row r="11" spans="1:15" ht="36" customHeight="1" x14ac:dyDescent="0.25">
      <c r="A11" s="333"/>
      <c r="B11" s="39" t="s">
        <v>22</v>
      </c>
      <c r="C11" s="19" t="s">
        <v>94</v>
      </c>
      <c r="D11" s="340"/>
      <c r="E11" s="352"/>
      <c r="F11" s="352"/>
      <c r="G11" s="333"/>
      <c r="H11" s="336"/>
      <c r="I11" s="333"/>
      <c r="J11" s="333"/>
      <c r="K11" s="333"/>
      <c r="L11" s="333"/>
    </row>
    <row r="12" spans="1:15" ht="36" customHeight="1" x14ac:dyDescent="0.25">
      <c r="A12" s="332" t="s">
        <v>16</v>
      </c>
      <c r="B12" s="7" t="s">
        <v>23</v>
      </c>
      <c r="C12" s="19" t="s">
        <v>95</v>
      </c>
      <c r="D12" s="341" t="s">
        <v>83</v>
      </c>
      <c r="E12" s="350">
        <v>164224</v>
      </c>
      <c r="F12" s="350">
        <v>60762</v>
      </c>
      <c r="G12" s="332"/>
      <c r="H12" s="335">
        <v>1977</v>
      </c>
      <c r="I12" s="332"/>
      <c r="J12" s="332"/>
      <c r="K12" s="332"/>
      <c r="L12" s="332"/>
    </row>
    <row r="13" spans="1:15" ht="36" customHeight="1" x14ac:dyDescent="0.25">
      <c r="A13" s="333"/>
      <c r="B13" s="7" t="s">
        <v>24</v>
      </c>
      <c r="C13" s="19" t="s">
        <v>96</v>
      </c>
      <c r="D13" s="342"/>
      <c r="E13" s="352"/>
      <c r="F13" s="352"/>
      <c r="G13" s="333"/>
      <c r="H13" s="336"/>
      <c r="I13" s="333"/>
      <c r="J13" s="333"/>
      <c r="K13" s="333"/>
      <c r="L13" s="333"/>
    </row>
    <row r="14" spans="1:15" ht="36.700000000000003" customHeight="1" x14ac:dyDescent="0.25">
      <c r="A14" s="332" t="s">
        <v>17</v>
      </c>
      <c r="B14" s="7" t="s">
        <v>25</v>
      </c>
      <c r="C14" s="19" t="s">
        <v>97</v>
      </c>
      <c r="D14" s="341" t="s">
        <v>83</v>
      </c>
      <c r="E14" s="350">
        <v>1533382</v>
      </c>
      <c r="F14" s="350">
        <v>567351</v>
      </c>
      <c r="G14" s="332"/>
      <c r="H14" s="335">
        <v>1989</v>
      </c>
      <c r="I14" s="332"/>
      <c r="J14" s="332"/>
      <c r="K14" s="332"/>
      <c r="L14" s="332"/>
    </row>
    <row r="15" spans="1:15" ht="36" customHeight="1" x14ac:dyDescent="0.25">
      <c r="A15" s="334"/>
      <c r="B15" s="7" t="s">
        <v>26</v>
      </c>
      <c r="C15" s="19" t="s">
        <v>98</v>
      </c>
      <c r="D15" s="343"/>
      <c r="E15" s="351"/>
      <c r="F15" s="351"/>
      <c r="G15" s="334"/>
      <c r="H15" s="337"/>
      <c r="I15" s="334"/>
      <c r="J15" s="334"/>
      <c r="K15" s="334"/>
      <c r="L15" s="334"/>
    </row>
    <row r="16" spans="1:15" ht="35.5" customHeight="1" x14ac:dyDescent="0.25">
      <c r="A16" s="333"/>
      <c r="B16" s="7" t="s">
        <v>27</v>
      </c>
      <c r="C16" s="19" t="s">
        <v>99</v>
      </c>
      <c r="D16" s="342"/>
      <c r="E16" s="352"/>
      <c r="F16" s="352"/>
      <c r="G16" s="333"/>
      <c r="H16" s="336"/>
      <c r="I16" s="333"/>
      <c r="J16" s="333"/>
      <c r="K16" s="333"/>
      <c r="L16" s="333"/>
    </row>
    <row r="17" spans="1:12" ht="46.55" customHeight="1" x14ac:dyDescent="0.25">
      <c r="A17" s="337" t="s">
        <v>80</v>
      </c>
      <c r="B17" s="40" t="s">
        <v>103</v>
      </c>
      <c r="C17" s="19" t="s">
        <v>102</v>
      </c>
      <c r="D17" s="127"/>
      <c r="E17" s="77"/>
      <c r="F17" s="77"/>
      <c r="G17" s="125"/>
      <c r="H17" s="126"/>
      <c r="I17" s="125"/>
      <c r="J17" s="125"/>
      <c r="K17" s="125"/>
      <c r="L17" s="125"/>
    </row>
    <row r="18" spans="1:12" ht="45.7" customHeight="1" x14ac:dyDescent="0.25">
      <c r="A18" s="337"/>
      <c r="B18" s="3" t="s">
        <v>81</v>
      </c>
      <c r="C18" s="19" t="s">
        <v>104</v>
      </c>
      <c r="D18" s="332" t="s">
        <v>84</v>
      </c>
      <c r="E18" s="350">
        <v>111454</v>
      </c>
      <c r="F18" s="350">
        <v>62702</v>
      </c>
      <c r="G18" s="332"/>
      <c r="H18" s="332"/>
      <c r="I18" s="332"/>
      <c r="J18" s="332"/>
      <c r="K18" s="332"/>
      <c r="L18" s="332"/>
    </row>
    <row r="19" spans="1:12" ht="45" customHeight="1" x14ac:dyDescent="0.25">
      <c r="A19" s="336"/>
      <c r="B19" s="3" t="s">
        <v>82</v>
      </c>
      <c r="C19" s="19" t="s">
        <v>105</v>
      </c>
      <c r="D19" s="333"/>
      <c r="E19" s="352"/>
      <c r="F19" s="352"/>
      <c r="G19" s="333"/>
      <c r="H19" s="333"/>
      <c r="I19" s="333"/>
      <c r="J19" s="333"/>
      <c r="K19" s="333"/>
      <c r="L19" s="333"/>
    </row>
    <row r="20" spans="1:12" ht="17.5" customHeight="1" x14ac:dyDescent="0.25">
      <c r="A20" s="326" t="s">
        <v>91</v>
      </c>
      <c r="B20" s="327"/>
      <c r="C20" s="45"/>
      <c r="D20" s="45"/>
      <c r="E20" s="46">
        <f>SUM(E7:E19)</f>
        <v>2379697</v>
      </c>
      <c r="F20" s="46">
        <f>SUM(F7:F19)</f>
        <v>901950</v>
      </c>
      <c r="G20" s="45"/>
      <c r="H20" s="45"/>
      <c r="I20" s="45"/>
      <c r="J20" s="45"/>
      <c r="K20" s="45"/>
      <c r="L20" s="45"/>
    </row>
    <row r="21" spans="1:12" x14ac:dyDescent="0.25">
      <c r="A21" s="347" t="s">
        <v>0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9"/>
    </row>
    <row r="22" spans="1:12" ht="68.95" customHeight="1" x14ac:dyDescent="0.25">
      <c r="A22" s="22" t="s">
        <v>72</v>
      </c>
      <c r="B22" s="3" t="s">
        <v>46</v>
      </c>
      <c r="C22" s="10"/>
      <c r="D22" s="3" t="s">
        <v>90</v>
      </c>
      <c r="E22" s="14">
        <v>155481</v>
      </c>
      <c r="F22" s="14">
        <f t="shared" ref="F22:F29" si="0">E22</f>
        <v>155481</v>
      </c>
      <c r="G22" s="10"/>
      <c r="H22" s="25">
        <v>1972</v>
      </c>
      <c r="I22" s="10"/>
      <c r="J22" s="10"/>
      <c r="K22" s="10"/>
      <c r="L22" s="10"/>
    </row>
    <row r="23" spans="1:12" ht="33.799999999999997" customHeight="1" x14ac:dyDescent="0.25">
      <c r="A23" s="22" t="s">
        <v>73</v>
      </c>
      <c r="B23" s="3" t="s">
        <v>46</v>
      </c>
      <c r="C23" s="10"/>
      <c r="D23" s="3" t="s">
        <v>85</v>
      </c>
      <c r="E23" s="14">
        <v>171235</v>
      </c>
      <c r="F23" s="14">
        <f t="shared" si="0"/>
        <v>171235</v>
      </c>
      <c r="G23" s="10"/>
      <c r="H23" s="25">
        <v>1986</v>
      </c>
      <c r="I23" s="10"/>
      <c r="J23" s="10"/>
      <c r="K23" s="10"/>
      <c r="L23" s="10"/>
    </row>
    <row r="24" spans="1:12" ht="34.5" customHeight="1" x14ac:dyDescent="0.25">
      <c r="A24" s="17" t="s">
        <v>74</v>
      </c>
      <c r="B24" s="3" t="s">
        <v>46</v>
      </c>
      <c r="C24" s="10"/>
      <c r="D24" s="3" t="s">
        <v>85</v>
      </c>
      <c r="E24" s="14">
        <v>171235</v>
      </c>
      <c r="F24" s="14">
        <f t="shared" si="0"/>
        <v>171235</v>
      </c>
      <c r="G24" s="10"/>
      <c r="H24" s="25">
        <v>1986</v>
      </c>
      <c r="I24" s="10"/>
      <c r="J24" s="10"/>
      <c r="K24" s="10"/>
      <c r="L24" s="10"/>
    </row>
    <row r="25" spans="1:12" ht="34.5" customHeight="1" x14ac:dyDescent="0.25">
      <c r="A25" s="18" t="s">
        <v>75</v>
      </c>
      <c r="B25" s="3" t="s">
        <v>46</v>
      </c>
      <c r="C25" s="10"/>
      <c r="D25" s="42"/>
      <c r="E25" s="14">
        <v>0</v>
      </c>
      <c r="F25" s="14">
        <f t="shared" si="0"/>
        <v>0</v>
      </c>
      <c r="G25" s="10"/>
      <c r="H25" s="25"/>
      <c r="I25" s="10"/>
      <c r="J25" s="10"/>
      <c r="K25" s="10"/>
      <c r="L25" s="10"/>
    </row>
    <row r="26" spans="1:12" ht="34.5" customHeight="1" x14ac:dyDescent="0.25">
      <c r="A26" s="17" t="s">
        <v>76</v>
      </c>
      <c r="B26" s="3" t="s">
        <v>46</v>
      </c>
      <c r="C26" s="10"/>
      <c r="D26" s="3" t="s">
        <v>85</v>
      </c>
      <c r="E26" s="14">
        <v>716163</v>
      </c>
      <c r="F26" s="14">
        <f t="shared" si="0"/>
        <v>716163</v>
      </c>
      <c r="G26" s="10"/>
      <c r="H26" s="25">
        <v>1984</v>
      </c>
      <c r="I26" s="10"/>
      <c r="J26" s="10"/>
      <c r="K26" s="10"/>
      <c r="L26" s="10"/>
    </row>
    <row r="27" spans="1:12" ht="35.5" customHeight="1" x14ac:dyDescent="0.25">
      <c r="A27" s="17" t="s">
        <v>77</v>
      </c>
      <c r="B27" s="3" t="s">
        <v>58</v>
      </c>
      <c r="C27" s="10"/>
      <c r="D27" s="3" t="s">
        <v>85</v>
      </c>
      <c r="E27" s="14">
        <v>238000</v>
      </c>
      <c r="F27" s="14">
        <f t="shared" si="0"/>
        <v>238000</v>
      </c>
      <c r="G27" s="10"/>
      <c r="H27" s="25">
        <v>1962</v>
      </c>
      <c r="I27" s="10"/>
      <c r="J27" s="27" t="s">
        <v>87</v>
      </c>
      <c r="K27" s="10"/>
      <c r="L27" s="10"/>
    </row>
    <row r="28" spans="1:12" ht="36" customHeight="1" x14ac:dyDescent="0.25">
      <c r="A28" s="17" t="s">
        <v>78</v>
      </c>
      <c r="B28" s="3" t="s">
        <v>60</v>
      </c>
      <c r="C28" s="10"/>
      <c r="D28" s="3" t="s">
        <v>85</v>
      </c>
      <c r="E28" s="14">
        <v>719618</v>
      </c>
      <c r="F28" s="14">
        <f t="shared" si="0"/>
        <v>719618</v>
      </c>
      <c r="G28" s="10"/>
      <c r="H28" s="25">
        <v>1972</v>
      </c>
      <c r="I28" s="10"/>
      <c r="J28" s="27" t="s">
        <v>87</v>
      </c>
      <c r="K28" s="10"/>
      <c r="L28" s="10"/>
    </row>
    <row r="29" spans="1:12" ht="32.6" x14ac:dyDescent="0.25">
      <c r="A29" s="23" t="s">
        <v>71</v>
      </c>
      <c r="B29" s="3" t="s">
        <v>49</v>
      </c>
      <c r="C29" s="10"/>
      <c r="D29" s="3" t="s">
        <v>85</v>
      </c>
      <c r="E29" s="14">
        <v>683655</v>
      </c>
      <c r="F29" s="14">
        <f t="shared" si="0"/>
        <v>683655</v>
      </c>
      <c r="G29" s="10"/>
      <c r="H29" s="19">
        <v>1940</v>
      </c>
      <c r="I29" s="10"/>
      <c r="J29" s="10"/>
      <c r="K29" s="10"/>
      <c r="L29" s="10"/>
    </row>
    <row r="30" spans="1:12" ht="18" customHeight="1" x14ac:dyDescent="0.25">
      <c r="A30" s="326" t="s">
        <v>86</v>
      </c>
      <c r="B30" s="327"/>
      <c r="C30" s="47"/>
      <c r="D30" s="47"/>
      <c r="E30" s="48">
        <f>SUM(E22:E29)</f>
        <v>2855387</v>
      </c>
      <c r="F30" s="48">
        <f>SUM(F22:F29)</f>
        <v>2855387</v>
      </c>
      <c r="G30" s="43"/>
      <c r="H30" s="43"/>
      <c r="I30" s="43"/>
      <c r="J30" s="43"/>
      <c r="K30" s="43"/>
      <c r="L30" s="43"/>
    </row>
    <row r="31" spans="1:12" x14ac:dyDescent="0.25">
      <c r="A31" s="8" t="s">
        <v>28</v>
      </c>
    </row>
    <row r="32" spans="1:12" ht="39.25" customHeight="1" x14ac:dyDescent="0.25">
      <c r="A32" s="16" t="s">
        <v>32</v>
      </c>
      <c r="B32" s="3" t="s">
        <v>46</v>
      </c>
      <c r="C32" s="10"/>
      <c r="D32" s="10"/>
      <c r="E32" s="14">
        <v>60150</v>
      </c>
      <c r="F32" s="14">
        <f t="shared" ref="F32:F33" si="1">E32</f>
        <v>60150</v>
      </c>
      <c r="G32" s="10"/>
      <c r="H32" s="19">
        <v>2009</v>
      </c>
      <c r="I32" s="10"/>
      <c r="J32" s="10"/>
      <c r="K32" s="10"/>
      <c r="L32" s="10"/>
    </row>
    <row r="33" spans="1:12" ht="37.549999999999997" customHeight="1" x14ac:dyDescent="0.25">
      <c r="A33" s="16" t="s">
        <v>33</v>
      </c>
      <c r="B33" s="3" t="s">
        <v>46</v>
      </c>
      <c r="C33" s="10"/>
      <c r="D33" s="10"/>
      <c r="E33" s="14">
        <v>20050</v>
      </c>
      <c r="F33" s="14">
        <f t="shared" si="1"/>
        <v>20050</v>
      </c>
      <c r="G33" s="10"/>
      <c r="H33" s="19">
        <v>2009</v>
      </c>
      <c r="I33" s="10"/>
      <c r="J33" s="10"/>
      <c r="K33" s="10"/>
      <c r="L33" s="10"/>
    </row>
    <row r="34" spans="1:12" ht="36" customHeight="1" x14ac:dyDescent="0.25">
      <c r="A34" s="16" t="s">
        <v>34</v>
      </c>
      <c r="B34" s="3" t="s">
        <v>46</v>
      </c>
      <c r="C34" s="10"/>
      <c r="D34" s="10"/>
      <c r="E34" s="14">
        <v>32175</v>
      </c>
      <c r="F34" s="14">
        <f>E34</f>
        <v>32175</v>
      </c>
      <c r="G34" s="10"/>
      <c r="H34" s="25">
        <v>1967</v>
      </c>
      <c r="I34" s="10"/>
      <c r="J34" s="10"/>
      <c r="K34" s="10"/>
      <c r="L34" s="10"/>
    </row>
    <row r="35" spans="1:12" ht="36" customHeight="1" x14ac:dyDescent="0.25">
      <c r="A35" s="16" t="s">
        <v>35</v>
      </c>
      <c r="B35" s="3" t="s">
        <v>46</v>
      </c>
      <c r="C35" s="10"/>
      <c r="D35" s="10"/>
      <c r="E35" s="14">
        <v>10725</v>
      </c>
      <c r="F35" s="14">
        <f t="shared" ref="F35:F41" si="2">E35</f>
        <v>10725</v>
      </c>
      <c r="G35" s="10"/>
      <c r="H35" s="25">
        <v>1967</v>
      </c>
      <c r="I35" s="10"/>
      <c r="J35" s="10"/>
      <c r="K35" s="10"/>
      <c r="L35" s="10"/>
    </row>
    <row r="36" spans="1:12" ht="34.5" customHeight="1" x14ac:dyDescent="0.25">
      <c r="A36" s="16" t="s">
        <v>36</v>
      </c>
      <c r="B36" s="3" t="s">
        <v>46</v>
      </c>
      <c r="C36" s="10"/>
      <c r="D36" s="10"/>
      <c r="E36" s="14">
        <v>32175</v>
      </c>
      <c r="F36" s="14">
        <f t="shared" si="2"/>
        <v>32175</v>
      </c>
      <c r="G36" s="10"/>
      <c r="H36" s="25">
        <v>1967</v>
      </c>
      <c r="I36" s="10"/>
      <c r="J36" s="10"/>
      <c r="K36" s="10"/>
      <c r="L36" s="10"/>
    </row>
    <row r="37" spans="1:12" ht="34.5" customHeight="1" x14ac:dyDescent="0.25">
      <c r="A37" s="16" t="s">
        <v>37</v>
      </c>
      <c r="B37" s="3" t="s">
        <v>46</v>
      </c>
      <c r="C37" s="10"/>
      <c r="D37" s="10"/>
      <c r="E37" s="14">
        <v>10725</v>
      </c>
      <c r="F37" s="14">
        <f t="shared" si="2"/>
        <v>10725</v>
      </c>
      <c r="G37" s="10"/>
      <c r="H37" s="25">
        <v>1967</v>
      </c>
      <c r="I37" s="10"/>
      <c r="J37" s="10"/>
      <c r="K37" s="10"/>
      <c r="L37" s="10"/>
    </row>
    <row r="38" spans="1:12" ht="35.5" customHeight="1" x14ac:dyDescent="0.25">
      <c r="A38" s="16" t="s">
        <v>38</v>
      </c>
      <c r="B38" s="3" t="s">
        <v>46</v>
      </c>
      <c r="C38" s="10"/>
      <c r="D38" s="10"/>
      <c r="E38" s="14">
        <v>57356.62</v>
      </c>
      <c r="F38" s="14">
        <f t="shared" si="2"/>
        <v>57356.62</v>
      </c>
      <c r="G38" s="10"/>
      <c r="H38" s="19">
        <v>1980</v>
      </c>
      <c r="I38" s="10"/>
      <c r="J38" s="10"/>
      <c r="K38" s="10"/>
      <c r="L38" s="10"/>
    </row>
    <row r="39" spans="1:12" ht="33.799999999999997" customHeight="1" x14ac:dyDescent="0.25">
      <c r="A39" s="16" t="s">
        <v>39</v>
      </c>
      <c r="B39" s="3" t="s">
        <v>46</v>
      </c>
      <c r="C39" s="19"/>
      <c r="D39" s="10"/>
      <c r="E39" s="14">
        <v>19118.88</v>
      </c>
      <c r="F39" s="14">
        <f t="shared" si="2"/>
        <v>19118.88</v>
      </c>
      <c r="G39" s="10"/>
      <c r="H39" s="19">
        <v>1980</v>
      </c>
      <c r="I39" s="10"/>
      <c r="J39" s="10"/>
      <c r="K39" s="10"/>
      <c r="L39" s="10"/>
    </row>
    <row r="40" spans="1:12" ht="34.5" customHeight="1" x14ac:dyDescent="0.25">
      <c r="A40" s="17" t="s">
        <v>138</v>
      </c>
      <c r="B40" s="3" t="s">
        <v>48</v>
      </c>
      <c r="C40" s="10"/>
      <c r="D40" s="10"/>
      <c r="E40" s="14">
        <v>29031.75</v>
      </c>
      <c r="F40" s="14">
        <f t="shared" si="2"/>
        <v>29031.75</v>
      </c>
      <c r="G40" s="10"/>
      <c r="H40" s="19">
        <v>1988</v>
      </c>
      <c r="I40" s="10"/>
      <c r="J40" s="10"/>
      <c r="K40" s="10"/>
      <c r="L40" s="10"/>
    </row>
    <row r="41" spans="1:12" ht="35.5" customHeight="1" x14ac:dyDescent="0.25">
      <c r="A41" s="17" t="s">
        <v>139</v>
      </c>
      <c r="B41" s="3" t="s">
        <v>48</v>
      </c>
      <c r="C41" s="10"/>
      <c r="D41" s="10"/>
      <c r="E41" s="14">
        <v>9677.25</v>
      </c>
      <c r="F41" s="14">
        <f t="shared" si="2"/>
        <v>9677.25</v>
      </c>
      <c r="G41" s="10"/>
      <c r="H41" s="19">
        <v>1988</v>
      </c>
      <c r="I41" s="10"/>
      <c r="J41" s="10"/>
      <c r="K41" s="10"/>
      <c r="L41" s="10"/>
    </row>
    <row r="42" spans="1:12" ht="36" customHeight="1" x14ac:dyDescent="0.25">
      <c r="A42" s="17" t="s">
        <v>42</v>
      </c>
      <c r="B42" s="3" t="s">
        <v>46</v>
      </c>
      <c r="C42" s="10"/>
      <c r="D42" s="10"/>
      <c r="E42" s="14">
        <v>1464827.25</v>
      </c>
      <c r="F42" s="14">
        <v>468744.75</v>
      </c>
      <c r="G42" s="10"/>
      <c r="H42" s="19">
        <v>2006</v>
      </c>
      <c r="I42" s="10"/>
      <c r="J42" s="10"/>
      <c r="K42" s="10"/>
      <c r="L42" s="10"/>
    </row>
    <row r="43" spans="1:12" ht="35.5" customHeight="1" x14ac:dyDescent="0.25">
      <c r="A43" s="18" t="s">
        <v>43</v>
      </c>
      <c r="B43" s="3" t="s">
        <v>46</v>
      </c>
      <c r="C43" s="10"/>
      <c r="D43" s="10"/>
      <c r="E43" s="14">
        <v>488275.75</v>
      </c>
      <c r="F43" s="14">
        <v>156248.25</v>
      </c>
      <c r="G43" s="10"/>
      <c r="H43" s="19">
        <v>2006</v>
      </c>
      <c r="I43" s="10"/>
      <c r="J43" s="10"/>
      <c r="K43" s="10"/>
      <c r="L43" s="10"/>
    </row>
    <row r="44" spans="1:12" ht="35.5" customHeight="1" x14ac:dyDescent="0.25">
      <c r="A44" s="18" t="s">
        <v>44</v>
      </c>
      <c r="B44" s="3" t="s">
        <v>46</v>
      </c>
      <c r="C44" s="10"/>
      <c r="D44" s="10"/>
      <c r="E44" s="14">
        <v>15738288.08</v>
      </c>
      <c r="F44" s="14">
        <v>1259063</v>
      </c>
      <c r="G44" s="10"/>
      <c r="H44" s="19">
        <v>2012</v>
      </c>
      <c r="I44" s="10"/>
      <c r="J44" s="10"/>
      <c r="K44" s="10"/>
      <c r="L44" s="10"/>
    </row>
    <row r="45" spans="1:12" ht="34.5" customHeight="1" x14ac:dyDescent="0.25">
      <c r="A45" s="121" t="s">
        <v>45</v>
      </c>
      <c r="B45" s="3" t="s">
        <v>50</v>
      </c>
      <c r="C45" s="10"/>
      <c r="D45" s="10"/>
      <c r="E45" s="50"/>
      <c r="F45" s="50"/>
      <c r="G45" s="10"/>
      <c r="H45" s="19"/>
      <c r="I45" s="10"/>
      <c r="J45" s="10"/>
      <c r="K45" s="10"/>
      <c r="L45" s="10"/>
    </row>
    <row r="46" spans="1:12" ht="36" customHeight="1" x14ac:dyDescent="0.25">
      <c r="A46" s="78" t="s">
        <v>51</v>
      </c>
      <c r="B46" s="3" t="s">
        <v>49</v>
      </c>
      <c r="C46" s="10"/>
      <c r="D46" s="10"/>
      <c r="E46" s="14">
        <v>15000</v>
      </c>
      <c r="F46" s="14">
        <f t="shared" ref="F46:F53" si="3">E46</f>
        <v>15000</v>
      </c>
      <c r="G46" s="10"/>
      <c r="H46" s="19">
        <v>1953</v>
      </c>
      <c r="I46" s="10"/>
      <c r="J46" s="10"/>
      <c r="K46" s="10"/>
      <c r="L46" s="10"/>
    </row>
    <row r="47" spans="1:12" ht="34.5" customHeight="1" x14ac:dyDescent="0.25">
      <c r="A47" s="17" t="s">
        <v>52</v>
      </c>
      <c r="B47" s="6" t="s">
        <v>57</v>
      </c>
      <c r="C47" s="10"/>
      <c r="D47" s="10"/>
      <c r="E47" s="14">
        <v>15000</v>
      </c>
      <c r="F47" s="14">
        <f t="shared" si="3"/>
        <v>15000</v>
      </c>
      <c r="G47" s="10"/>
      <c r="H47" s="19">
        <v>2005</v>
      </c>
      <c r="I47" s="10"/>
      <c r="J47" s="10"/>
      <c r="K47" s="10"/>
      <c r="L47" s="10"/>
    </row>
    <row r="48" spans="1:12" ht="39.75" customHeight="1" x14ac:dyDescent="0.25">
      <c r="A48" s="17" t="s">
        <v>53</v>
      </c>
      <c r="B48" s="3" t="s">
        <v>46</v>
      </c>
      <c r="C48" s="10"/>
      <c r="D48" s="10"/>
      <c r="E48" s="14">
        <v>5000</v>
      </c>
      <c r="F48" s="14">
        <f t="shared" si="3"/>
        <v>5000</v>
      </c>
      <c r="G48" s="10"/>
      <c r="H48" s="19">
        <v>2010</v>
      </c>
      <c r="I48" s="10"/>
      <c r="J48" s="10"/>
      <c r="K48" s="10"/>
      <c r="L48" s="10"/>
    </row>
    <row r="49" spans="1:13" ht="45" customHeight="1" x14ac:dyDescent="0.25">
      <c r="A49" s="17" t="s">
        <v>54</v>
      </c>
      <c r="B49" s="3" t="s">
        <v>58</v>
      </c>
      <c r="C49" s="10"/>
      <c r="D49" s="10"/>
      <c r="E49" s="10">
        <v>0</v>
      </c>
      <c r="F49" s="10">
        <f t="shared" si="3"/>
        <v>0</v>
      </c>
      <c r="G49" s="10"/>
      <c r="H49" s="19"/>
      <c r="I49" s="10"/>
      <c r="J49" s="10"/>
      <c r="K49" s="10"/>
      <c r="L49" s="10"/>
    </row>
    <row r="50" spans="1:13" ht="36.700000000000003" customHeight="1" x14ac:dyDescent="0.25">
      <c r="A50" s="17" t="s">
        <v>55</v>
      </c>
      <c r="B50" s="3" t="s">
        <v>59</v>
      </c>
      <c r="C50" s="10"/>
      <c r="D50" s="10"/>
      <c r="E50" s="10">
        <v>0</v>
      </c>
      <c r="F50" s="10">
        <f t="shared" si="3"/>
        <v>0</v>
      </c>
      <c r="G50" s="10"/>
      <c r="H50" s="19"/>
      <c r="I50" s="10"/>
      <c r="J50" s="10"/>
      <c r="K50" s="10"/>
      <c r="L50" s="10"/>
    </row>
    <row r="51" spans="1:13" ht="36" customHeight="1" x14ac:dyDescent="0.25">
      <c r="A51" s="28" t="s">
        <v>56</v>
      </c>
      <c r="B51" s="3" t="s">
        <v>60</v>
      </c>
      <c r="C51" s="10"/>
      <c r="D51" s="10"/>
      <c r="E51" s="10">
        <v>0</v>
      </c>
      <c r="F51" s="10">
        <f t="shared" si="3"/>
        <v>0</v>
      </c>
      <c r="G51" s="10"/>
      <c r="H51" s="19"/>
      <c r="I51" s="10"/>
      <c r="J51" s="10"/>
      <c r="K51" s="10"/>
      <c r="L51" s="10"/>
    </row>
    <row r="52" spans="1:13" ht="51.8" customHeight="1" x14ac:dyDescent="0.25">
      <c r="A52" s="29" t="s">
        <v>61</v>
      </c>
      <c r="B52" s="3" t="s">
        <v>46</v>
      </c>
      <c r="C52" s="10"/>
      <c r="D52" s="3" t="s">
        <v>88</v>
      </c>
      <c r="E52" s="12">
        <v>83780</v>
      </c>
      <c r="F52" s="13">
        <f t="shared" si="3"/>
        <v>83780</v>
      </c>
      <c r="G52" s="10"/>
      <c r="H52" s="19">
        <v>2010</v>
      </c>
      <c r="I52" s="10"/>
      <c r="J52" s="26" t="s">
        <v>89</v>
      </c>
      <c r="K52" s="10"/>
      <c r="L52" s="10"/>
    </row>
    <row r="53" spans="1:13" ht="45.7" customHeight="1" x14ac:dyDescent="0.25">
      <c r="A53" s="20" t="s">
        <v>271</v>
      </c>
      <c r="B53" s="3" t="s">
        <v>62</v>
      </c>
      <c r="C53" s="19" t="s">
        <v>268</v>
      </c>
      <c r="D53" s="10"/>
      <c r="E53" s="142">
        <v>302671.48</v>
      </c>
      <c r="F53" s="142">
        <f t="shared" si="3"/>
        <v>302671.48</v>
      </c>
      <c r="G53" s="10"/>
      <c r="H53" s="19">
        <v>2012</v>
      </c>
      <c r="I53" s="10"/>
      <c r="J53" s="25" t="s">
        <v>269</v>
      </c>
      <c r="K53" s="10"/>
      <c r="L53" s="10"/>
    </row>
    <row r="54" spans="1:13" ht="35.5" customHeight="1" x14ac:dyDescent="0.25">
      <c r="A54" s="18" t="s">
        <v>30</v>
      </c>
      <c r="B54" s="55" t="s">
        <v>161</v>
      </c>
      <c r="C54" s="12"/>
      <c r="D54" s="12"/>
      <c r="E54" s="14">
        <v>1576872</v>
      </c>
      <c r="F54" s="14">
        <v>1576872</v>
      </c>
      <c r="G54" s="12"/>
      <c r="H54" s="19">
        <v>1981</v>
      </c>
      <c r="I54" s="10"/>
      <c r="J54" s="10"/>
      <c r="K54" s="10"/>
      <c r="L54" s="10"/>
    </row>
    <row r="55" spans="1:13" ht="36" customHeight="1" x14ac:dyDescent="0.25">
      <c r="A55" s="18" t="s">
        <v>31</v>
      </c>
      <c r="B55" s="55" t="s">
        <v>161</v>
      </c>
      <c r="C55" s="12"/>
      <c r="D55" s="12"/>
      <c r="E55" s="14">
        <v>1481465</v>
      </c>
      <c r="F55" s="14">
        <v>1481465</v>
      </c>
      <c r="G55" s="12"/>
      <c r="H55" s="5">
        <v>1976</v>
      </c>
      <c r="I55" s="10"/>
      <c r="J55" s="10"/>
      <c r="K55" s="10"/>
      <c r="L55" s="10"/>
    </row>
    <row r="56" spans="1:13" ht="33.799999999999997" customHeight="1" x14ac:dyDescent="0.25">
      <c r="A56" s="93" t="s">
        <v>162</v>
      </c>
      <c r="B56" s="94" t="s">
        <v>231</v>
      </c>
      <c r="C56" s="128" t="s">
        <v>242</v>
      </c>
      <c r="D56" s="12"/>
      <c r="E56" s="122">
        <v>2055302</v>
      </c>
      <c r="F56" s="14">
        <v>0</v>
      </c>
      <c r="G56" s="12"/>
      <c r="H56" s="131">
        <v>43066</v>
      </c>
      <c r="I56" s="10"/>
      <c r="J56" s="25" t="s">
        <v>248</v>
      </c>
      <c r="K56" s="10"/>
      <c r="L56" s="10"/>
      <c r="M56" s="119">
        <v>2055302</v>
      </c>
    </row>
    <row r="57" spans="1:13" ht="24.8" customHeight="1" x14ac:dyDescent="0.25">
      <c r="A57" s="93" t="s">
        <v>164</v>
      </c>
      <c r="B57" s="95" t="s">
        <v>231</v>
      </c>
      <c r="C57" s="12"/>
      <c r="D57" s="12"/>
      <c r="E57" s="123"/>
      <c r="F57" s="14"/>
      <c r="G57" s="12"/>
      <c r="H57" s="5"/>
      <c r="I57" s="10"/>
      <c r="J57" s="10"/>
      <c r="K57" s="10"/>
      <c r="L57" s="10"/>
      <c r="M57" s="129"/>
    </row>
    <row r="58" spans="1:13" ht="24.8" customHeight="1" x14ac:dyDescent="0.25">
      <c r="A58" s="93" t="s">
        <v>162</v>
      </c>
      <c r="B58" s="94" t="s">
        <v>163</v>
      </c>
      <c r="C58" s="128" t="s">
        <v>244</v>
      </c>
      <c r="D58" s="12"/>
      <c r="E58" s="122">
        <v>901939</v>
      </c>
      <c r="F58" s="14">
        <v>0</v>
      </c>
      <c r="G58" s="12"/>
      <c r="H58" s="131">
        <v>43061</v>
      </c>
      <c r="I58" s="10"/>
      <c r="J58" s="25" t="s">
        <v>246</v>
      </c>
      <c r="K58" s="10"/>
      <c r="L58" s="10"/>
      <c r="M58" s="119">
        <v>901939</v>
      </c>
    </row>
    <row r="59" spans="1:13" ht="24.8" customHeight="1" x14ac:dyDescent="0.25">
      <c r="A59" s="93" t="s">
        <v>164</v>
      </c>
      <c r="B59" s="95" t="s">
        <v>163</v>
      </c>
      <c r="C59" s="12"/>
      <c r="D59" s="12"/>
      <c r="E59" s="122"/>
      <c r="F59" s="14"/>
      <c r="G59" s="12"/>
      <c r="H59" s="5"/>
      <c r="I59" s="10"/>
      <c r="J59" s="10"/>
      <c r="K59" s="10"/>
      <c r="L59" s="10"/>
      <c r="M59" s="130"/>
    </row>
    <row r="60" spans="1:13" ht="30.25" customHeight="1" x14ac:dyDescent="0.25">
      <c r="A60" s="93" t="s">
        <v>162</v>
      </c>
      <c r="B60" s="94" t="s">
        <v>165</v>
      </c>
      <c r="C60" s="12"/>
      <c r="D60" s="12"/>
      <c r="E60" s="122">
        <v>450626</v>
      </c>
      <c r="F60" s="14">
        <v>0</v>
      </c>
      <c r="G60" s="12"/>
      <c r="H60" s="5"/>
      <c r="I60" s="10"/>
      <c r="J60" s="10"/>
      <c r="K60" s="10"/>
      <c r="L60" s="10"/>
      <c r="M60" s="130"/>
    </row>
    <row r="61" spans="1:13" ht="36" customHeight="1" x14ac:dyDescent="0.25">
      <c r="A61" s="93" t="s">
        <v>164</v>
      </c>
      <c r="B61" s="96" t="s">
        <v>165</v>
      </c>
      <c r="C61" s="12"/>
      <c r="D61" s="12"/>
      <c r="E61" s="122"/>
      <c r="F61" s="14"/>
      <c r="G61" s="12"/>
      <c r="H61" s="5"/>
      <c r="I61" s="10"/>
      <c r="J61" s="10"/>
      <c r="K61" s="10"/>
      <c r="L61" s="10"/>
      <c r="M61" s="130"/>
    </row>
    <row r="62" spans="1:13" ht="36" customHeight="1" x14ac:dyDescent="0.25">
      <c r="A62" s="93" t="s">
        <v>162</v>
      </c>
      <c r="B62" s="94" t="s">
        <v>166</v>
      </c>
      <c r="C62" s="128" t="s">
        <v>245</v>
      </c>
      <c r="D62" s="12"/>
      <c r="E62" s="122">
        <v>532507</v>
      </c>
      <c r="F62" s="14">
        <v>0</v>
      </c>
      <c r="G62" s="12"/>
      <c r="H62" s="131">
        <v>43061</v>
      </c>
      <c r="I62" s="10"/>
      <c r="J62" s="25" t="s">
        <v>246</v>
      </c>
      <c r="K62" s="10"/>
      <c r="L62" s="10"/>
      <c r="M62" s="119">
        <v>532507</v>
      </c>
    </row>
    <row r="63" spans="1:13" ht="36" customHeight="1" x14ac:dyDescent="0.25">
      <c r="A63" s="93" t="s">
        <v>164</v>
      </c>
      <c r="B63" s="96" t="s">
        <v>166</v>
      </c>
      <c r="C63" s="12"/>
      <c r="D63" s="12"/>
      <c r="E63" s="122"/>
      <c r="F63" s="14"/>
      <c r="G63" s="12"/>
      <c r="H63" s="5"/>
      <c r="I63" s="10"/>
      <c r="J63" s="10"/>
      <c r="K63" s="10"/>
      <c r="L63" s="10"/>
      <c r="M63" s="130"/>
    </row>
    <row r="64" spans="1:13" ht="28.55" customHeight="1" x14ac:dyDescent="0.25">
      <c r="A64" s="93" t="s">
        <v>162</v>
      </c>
      <c r="B64" s="94" t="s">
        <v>167</v>
      </c>
      <c r="C64" s="12"/>
      <c r="D64" s="12"/>
      <c r="E64" s="122"/>
      <c r="F64" s="14"/>
      <c r="G64" s="12"/>
      <c r="H64" s="5"/>
      <c r="I64" s="10"/>
      <c r="J64" s="10"/>
      <c r="K64" s="10"/>
      <c r="L64" s="10"/>
      <c r="M64" s="130"/>
    </row>
    <row r="65" spans="1:13" ht="28.55" customHeight="1" x14ac:dyDescent="0.25">
      <c r="A65" s="93" t="s">
        <v>164</v>
      </c>
      <c r="B65" s="95" t="s">
        <v>167</v>
      </c>
      <c r="C65" s="12"/>
      <c r="D65" s="12"/>
      <c r="E65" s="122"/>
      <c r="F65" s="14"/>
      <c r="G65" s="12"/>
      <c r="H65" s="5"/>
      <c r="I65" s="10"/>
      <c r="J65" s="10"/>
      <c r="K65" s="10"/>
      <c r="L65" s="10"/>
      <c r="M65" s="130"/>
    </row>
    <row r="66" spans="1:13" ht="30.75" customHeight="1" x14ac:dyDescent="0.25">
      <c r="A66" s="93" t="s">
        <v>162</v>
      </c>
      <c r="B66" s="94" t="s">
        <v>168</v>
      </c>
      <c r="C66" s="12"/>
      <c r="D66" s="12"/>
      <c r="E66" s="122">
        <v>2159053</v>
      </c>
      <c r="F66" s="14">
        <v>0</v>
      </c>
      <c r="G66" s="12"/>
      <c r="H66" s="5"/>
      <c r="I66" s="10"/>
      <c r="J66" s="10"/>
      <c r="K66" s="10"/>
      <c r="L66" s="10"/>
      <c r="M66" s="130"/>
    </row>
    <row r="67" spans="1:13" ht="36" customHeight="1" x14ac:dyDescent="0.25">
      <c r="A67" s="93" t="s">
        <v>164</v>
      </c>
      <c r="B67" s="95"/>
      <c r="C67" s="12"/>
      <c r="D67" s="12"/>
      <c r="E67" s="122"/>
      <c r="F67" s="14"/>
      <c r="G67" s="12"/>
      <c r="H67" s="5"/>
      <c r="I67" s="10"/>
      <c r="J67" s="10"/>
      <c r="K67" s="10"/>
      <c r="L67" s="10"/>
      <c r="M67" s="130"/>
    </row>
    <row r="68" spans="1:13" ht="36" customHeight="1" x14ac:dyDescent="0.25">
      <c r="A68" s="98" t="s">
        <v>164</v>
      </c>
      <c r="B68" s="97" t="s">
        <v>169</v>
      </c>
      <c r="C68" s="12"/>
      <c r="D68" s="12"/>
      <c r="E68" s="122"/>
      <c r="F68" s="14"/>
      <c r="G68" s="12"/>
      <c r="H68" s="5"/>
      <c r="I68" s="10"/>
      <c r="J68" s="10"/>
      <c r="K68" s="10"/>
      <c r="L68" s="10"/>
      <c r="M68" s="130"/>
    </row>
    <row r="69" spans="1:13" ht="35.5" customHeight="1" x14ac:dyDescent="0.25">
      <c r="A69" s="93" t="s">
        <v>162</v>
      </c>
      <c r="B69" s="94" t="s">
        <v>170</v>
      </c>
      <c r="C69" s="12"/>
      <c r="D69" s="12"/>
      <c r="E69" s="122">
        <v>545619</v>
      </c>
      <c r="F69" s="14">
        <v>0</v>
      </c>
      <c r="G69" s="12"/>
      <c r="H69" s="5"/>
      <c r="I69" s="10"/>
      <c r="J69" s="5" t="s">
        <v>246</v>
      </c>
      <c r="K69" s="10"/>
      <c r="L69" s="10"/>
      <c r="M69" s="122">
        <v>545619</v>
      </c>
    </row>
    <row r="70" spans="1:13" ht="36" customHeight="1" x14ac:dyDescent="0.25">
      <c r="A70" s="93" t="s">
        <v>164</v>
      </c>
      <c r="B70" s="95" t="s">
        <v>170</v>
      </c>
      <c r="C70" s="12"/>
      <c r="D70" s="12"/>
      <c r="E70" s="124"/>
      <c r="F70" s="14"/>
      <c r="G70" s="12"/>
      <c r="H70" s="5"/>
      <c r="I70" s="10"/>
      <c r="J70" s="10"/>
      <c r="K70" s="10"/>
      <c r="L70" s="10"/>
      <c r="M70" s="129"/>
    </row>
    <row r="71" spans="1:13" ht="36" customHeight="1" x14ac:dyDescent="0.25">
      <c r="A71" s="93" t="s">
        <v>162</v>
      </c>
      <c r="B71" s="95" t="s">
        <v>172</v>
      </c>
      <c r="C71" s="12"/>
      <c r="D71" s="12"/>
      <c r="E71" s="124"/>
      <c r="F71" s="14"/>
      <c r="G71" s="12"/>
      <c r="H71" s="5"/>
      <c r="I71" s="10"/>
      <c r="J71" s="10"/>
      <c r="K71" s="10"/>
      <c r="L71" s="10"/>
      <c r="M71" s="129"/>
    </row>
    <row r="72" spans="1:13" ht="29.25" customHeight="1" x14ac:dyDescent="0.25">
      <c r="A72" s="93" t="s">
        <v>162</v>
      </c>
      <c r="B72" s="94" t="s">
        <v>173</v>
      </c>
      <c r="C72" s="12"/>
      <c r="D72" s="12"/>
      <c r="E72" s="122">
        <v>3700689</v>
      </c>
      <c r="F72" s="14">
        <v>0</v>
      </c>
      <c r="G72" s="12"/>
      <c r="H72" s="5"/>
      <c r="I72" s="10"/>
      <c r="J72" s="10"/>
      <c r="K72" s="10"/>
      <c r="L72" s="10"/>
      <c r="M72" s="130"/>
    </row>
    <row r="73" spans="1:13" ht="36" customHeight="1" x14ac:dyDescent="0.25">
      <c r="A73" s="93" t="s">
        <v>164</v>
      </c>
      <c r="B73" s="95" t="s">
        <v>173</v>
      </c>
      <c r="C73" s="12"/>
      <c r="D73" s="12"/>
      <c r="E73" s="122"/>
      <c r="F73" s="14"/>
      <c r="G73" s="12"/>
      <c r="H73" s="5"/>
      <c r="I73" s="10"/>
      <c r="J73" s="10"/>
      <c r="K73" s="10"/>
      <c r="L73" s="10"/>
      <c r="M73" s="130"/>
    </row>
    <row r="74" spans="1:13" ht="35.5" customHeight="1" x14ac:dyDescent="0.25">
      <c r="A74" s="93" t="s">
        <v>162</v>
      </c>
      <c r="B74" s="94" t="s">
        <v>174</v>
      </c>
      <c r="C74" s="128" t="s">
        <v>249</v>
      </c>
      <c r="D74" s="12"/>
      <c r="E74" s="122">
        <v>1129175</v>
      </c>
      <c r="F74" s="14">
        <v>0</v>
      </c>
      <c r="G74" s="12"/>
      <c r="H74" s="131">
        <v>43066</v>
      </c>
      <c r="I74" s="132"/>
      <c r="J74" s="5" t="s">
        <v>248</v>
      </c>
      <c r="K74" s="10"/>
      <c r="L74" s="10"/>
      <c r="M74" s="119">
        <v>1129175</v>
      </c>
    </row>
    <row r="75" spans="1:13" ht="36" customHeight="1" x14ac:dyDescent="0.25">
      <c r="A75" s="93" t="s">
        <v>164</v>
      </c>
      <c r="B75" s="96" t="s">
        <v>174</v>
      </c>
      <c r="C75" s="12"/>
      <c r="D75" s="12"/>
      <c r="E75" s="122"/>
      <c r="F75" s="14"/>
      <c r="G75" s="12"/>
      <c r="H75" s="5"/>
      <c r="I75" s="10"/>
      <c r="J75" s="10"/>
      <c r="K75" s="10"/>
      <c r="L75" s="10"/>
      <c r="M75" s="130"/>
    </row>
    <row r="76" spans="1:13" ht="33.799999999999997" customHeight="1" x14ac:dyDescent="0.25">
      <c r="A76" s="93" t="s">
        <v>162</v>
      </c>
      <c r="B76" s="94" t="s">
        <v>175</v>
      </c>
      <c r="C76" s="128" t="s">
        <v>251</v>
      </c>
      <c r="D76" s="12"/>
      <c r="E76" s="122">
        <v>1512356</v>
      </c>
      <c r="F76" s="14">
        <v>0</v>
      </c>
      <c r="G76" s="12"/>
      <c r="H76" s="131">
        <v>43066</v>
      </c>
      <c r="I76" s="132"/>
      <c r="J76" s="5" t="s">
        <v>248</v>
      </c>
      <c r="K76" s="10"/>
      <c r="L76" s="10"/>
      <c r="M76" s="119">
        <v>1512356</v>
      </c>
    </row>
    <row r="77" spans="1:13" ht="36" customHeight="1" x14ac:dyDescent="0.25">
      <c r="A77" s="93" t="s">
        <v>164</v>
      </c>
      <c r="B77" s="96" t="s">
        <v>175</v>
      </c>
      <c r="C77" s="12"/>
      <c r="D77" s="12"/>
      <c r="E77" s="124"/>
      <c r="F77" s="14"/>
      <c r="G77" s="12"/>
      <c r="H77" s="5"/>
      <c r="I77" s="10"/>
      <c r="J77" s="10"/>
      <c r="K77" s="10"/>
      <c r="L77" s="10"/>
      <c r="M77" s="129"/>
    </row>
    <row r="78" spans="1:13" ht="36.700000000000003" customHeight="1" x14ac:dyDescent="0.25">
      <c r="A78" s="93" t="s">
        <v>162</v>
      </c>
      <c r="B78" s="94" t="s">
        <v>176</v>
      </c>
      <c r="C78" s="128" t="s">
        <v>250</v>
      </c>
      <c r="D78" s="12"/>
      <c r="E78" s="122">
        <v>995507</v>
      </c>
      <c r="F78" s="14">
        <v>0</v>
      </c>
      <c r="G78" s="12"/>
      <c r="H78" s="131">
        <v>43066</v>
      </c>
      <c r="I78" s="132"/>
      <c r="J78" s="5" t="s">
        <v>248</v>
      </c>
      <c r="K78" s="10"/>
      <c r="L78" s="10"/>
      <c r="M78" s="119">
        <v>995507</v>
      </c>
    </row>
    <row r="79" spans="1:13" ht="36" customHeight="1" x14ac:dyDescent="0.25">
      <c r="A79" s="93" t="s">
        <v>164</v>
      </c>
      <c r="B79" s="95" t="s">
        <v>176</v>
      </c>
      <c r="C79" s="12"/>
      <c r="D79" s="12"/>
      <c r="E79" s="122"/>
      <c r="F79" s="14"/>
      <c r="G79" s="12"/>
      <c r="H79" s="5"/>
      <c r="I79" s="10"/>
      <c r="J79" s="10"/>
      <c r="K79" s="10"/>
      <c r="L79" s="10"/>
      <c r="M79" s="130"/>
    </row>
    <row r="80" spans="1:13" ht="33.799999999999997" customHeight="1" x14ac:dyDescent="0.25">
      <c r="A80" s="93" t="s">
        <v>162</v>
      </c>
      <c r="B80" s="94" t="s">
        <v>177</v>
      </c>
      <c r="C80" s="128" t="s">
        <v>247</v>
      </c>
      <c r="D80" s="12"/>
      <c r="E80" s="122">
        <v>1498352</v>
      </c>
      <c r="F80" s="14">
        <v>0</v>
      </c>
      <c r="G80" s="12"/>
      <c r="H80" s="131">
        <v>43061</v>
      </c>
      <c r="I80" s="132"/>
      <c r="J80" s="5" t="s">
        <v>246</v>
      </c>
      <c r="K80" s="10"/>
      <c r="L80" s="10"/>
      <c r="M80" s="119">
        <v>1498352</v>
      </c>
    </row>
    <row r="81" spans="1:15" ht="36" customHeight="1" x14ac:dyDescent="0.25">
      <c r="A81" s="93" t="s">
        <v>164</v>
      </c>
      <c r="B81" s="95" t="s">
        <v>177</v>
      </c>
      <c r="C81" s="12"/>
      <c r="D81" s="12"/>
      <c r="E81" s="122"/>
      <c r="F81" s="14"/>
      <c r="G81" s="12"/>
      <c r="H81" s="5"/>
      <c r="I81" s="10"/>
      <c r="J81" s="10"/>
      <c r="K81" s="10"/>
      <c r="L81" s="10"/>
      <c r="M81" s="130"/>
    </row>
    <row r="82" spans="1:15" ht="25.5" customHeight="1" x14ac:dyDescent="0.25">
      <c r="A82" s="93" t="s">
        <v>162</v>
      </c>
      <c r="B82" s="94" t="s">
        <v>178</v>
      </c>
      <c r="C82" s="12"/>
      <c r="D82" s="12"/>
      <c r="E82" s="122">
        <v>11382769</v>
      </c>
      <c r="F82" s="14">
        <v>0</v>
      </c>
      <c r="G82" s="12"/>
      <c r="H82" s="5"/>
      <c r="I82" s="10"/>
      <c r="J82" s="10"/>
      <c r="K82" s="10"/>
      <c r="L82" s="10"/>
      <c r="M82" s="130"/>
    </row>
    <row r="83" spans="1:15" ht="27.2" x14ac:dyDescent="0.25">
      <c r="A83" s="93" t="s">
        <v>162</v>
      </c>
      <c r="B83" s="94" t="s">
        <v>179</v>
      </c>
      <c r="C83" s="12"/>
      <c r="D83" s="12"/>
      <c r="E83" s="122">
        <v>11382769</v>
      </c>
      <c r="F83" s="14">
        <v>0</v>
      </c>
      <c r="G83" s="12"/>
      <c r="H83" s="5"/>
      <c r="I83" s="10"/>
      <c r="J83" s="10"/>
      <c r="K83" s="10"/>
      <c r="L83" s="10"/>
      <c r="M83" s="130"/>
    </row>
    <row r="84" spans="1:15" ht="27.2" x14ac:dyDescent="0.25">
      <c r="A84" s="93" t="s">
        <v>162</v>
      </c>
      <c r="B84" s="94" t="s">
        <v>180</v>
      </c>
      <c r="C84" s="12"/>
      <c r="D84" s="12"/>
      <c r="E84" s="122">
        <v>11382769</v>
      </c>
      <c r="F84" s="14">
        <v>0</v>
      </c>
      <c r="G84" s="12"/>
      <c r="H84" s="5"/>
      <c r="I84" s="10"/>
      <c r="J84" s="10"/>
      <c r="K84" s="10"/>
      <c r="L84" s="10"/>
      <c r="M84" s="130"/>
    </row>
    <row r="85" spans="1:15" x14ac:dyDescent="0.25">
      <c r="A85" s="326" t="s">
        <v>109</v>
      </c>
      <c r="B85" s="327"/>
      <c r="C85" s="47"/>
      <c r="D85" s="47"/>
      <c r="E85" s="44">
        <f>SUM(E32:E84)</f>
        <v>71081796.060000002</v>
      </c>
      <c r="F85" s="44">
        <f>SUM(F32:F55)</f>
        <v>5645028.9800000004</v>
      </c>
      <c r="G85" s="51"/>
      <c r="H85" s="51"/>
      <c r="I85" s="51"/>
      <c r="J85" s="51"/>
      <c r="K85" s="51"/>
      <c r="L85" s="51"/>
      <c r="M85" s="44">
        <f>SUM(M32:M84)</f>
        <v>9170757</v>
      </c>
      <c r="N85" s="44">
        <f>SUM(N32:N84)</f>
        <v>0</v>
      </c>
      <c r="O85" s="44">
        <f>SUM(O32:O84)</f>
        <v>0</v>
      </c>
    </row>
    <row r="86" spans="1:15" x14ac:dyDescent="0.25">
      <c r="A86" s="72" t="s">
        <v>108</v>
      </c>
      <c r="B86" s="73"/>
      <c r="C86" s="73"/>
      <c r="D86" s="73"/>
      <c r="E86" s="76">
        <f>E20+E30+E85</f>
        <v>76316880.060000002</v>
      </c>
      <c r="F86" s="76">
        <f>F20+F30+F85</f>
        <v>9402365.9800000004</v>
      </c>
      <c r="G86" s="74"/>
      <c r="H86" s="73"/>
      <c r="I86" s="73"/>
      <c r="J86" s="73"/>
      <c r="K86" s="73"/>
      <c r="L86" s="75"/>
      <c r="M86" s="76">
        <f>M20+M30+M85</f>
        <v>9170757</v>
      </c>
      <c r="N86" s="76">
        <f>N20+N30+N85</f>
        <v>0</v>
      </c>
      <c r="O86" s="76">
        <f>O20+O30+O85</f>
        <v>0</v>
      </c>
    </row>
    <row r="87" spans="1:15" x14ac:dyDescent="0.25">
      <c r="A87" s="53" t="s">
        <v>79</v>
      </c>
    </row>
    <row r="88" spans="1:15" ht="43.5" customHeight="1" x14ac:dyDescent="0.25">
      <c r="A88" s="30" t="s">
        <v>132</v>
      </c>
      <c r="B88" s="3" t="s">
        <v>46</v>
      </c>
      <c r="C88" s="10"/>
      <c r="D88" s="10"/>
      <c r="E88" s="31">
        <v>34200</v>
      </c>
      <c r="F88" s="14">
        <f t="shared" ref="F88:F97" si="4">E88</f>
        <v>34200</v>
      </c>
      <c r="G88" s="10"/>
      <c r="H88" s="19">
        <v>2005</v>
      </c>
      <c r="I88" s="10"/>
      <c r="J88" s="3" t="s">
        <v>87</v>
      </c>
      <c r="K88" s="10"/>
      <c r="L88" s="10"/>
    </row>
    <row r="89" spans="1:15" ht="32.6" x14ac:dyDescent="0.25">
      <c r="A89" s="30" t="s">
        <v>133</v>
      </c>
      <c r="B89" s="3" t="s">
        <v>46</v>
      </c>
      <c r="C89" s="10"/>
      <c r="D89" s="10"/>
      <c r="E89" s="32">
        <v>27140</v>
      </c>
      <c r="F89" s="14">
        <f t="shared" si="4"/>
        <v>27140</v>
      </c>
      <c r="G89" s="10"/>
      <c r="H89" s="19">
        <v>2012</v>
      </c>
      <c r="I89" s="10"/>
      <c r="J89" s="10"/>
      <c r="K89" s="10"/>
      <c r="L89" s="10"/>
    </row>
    <row r="90" spans="1:15" ht="21.75" x14ac:dyDescent="0.25">
      <c r="A90" s="63" t="s">
        <v>232</v>
      </c>
      <c r="B90" s="332" t="s">
        <v>233</v>
      </c>
      <c r="C90" s="60"/>
      <c r="D90" s="60"/>
      <c r="E90" s="64">
        <v>35000</v>
      </c>
      <c r="F90" s="14">
        <f t="shared" si="4"/>
        <v>35000</v>
      </c>
      <c r="G90" s="60"/>
      <c r="H90" s="357">
        <v>2017</v>
      </c>
      <c r="I90" s="60"/>
      <c r="J90" s="332" t="s">
        <v>234</v>
      </c>
      <c r="K90" s="60"/>
      <c r="L90" s="60"/>
    </row>
    <row r="91" spans="1:15" x14ac:dyDescent="0.25">
      <c r="A91" s="62" t="s">
        <v>235</v>
      </c>
      <c r="B91" s="334"/>
      <c r="C91" s="60"/>
      <c r="D91" s="60"/>
      <c r="E91" s="64">
        <v>20000</v>
      </c>
      <c r="F91" s="14">
        <f t="shared" si="4"/>
        <v>20000</v>
      </c>
      <c r="G91" s="60"/>
      <c r="H91" s="358"/>
      <c r="I91" s="60"/>
      <c r="J91" s="334"/>
      <c r="K91" s="60"/>
      <c r="L91" s="60"/>
    </row>
    <row r="92" spans="1:15" x14ac:dyDescent="0.25">
      <c r="A92" s="62" t="s">
        <v>236</v>
      </c>
      <c r="B92" s="334"/>
      <c r="C92" s="60"/>
      <c r="D92" s="60"/>
      <c r="E92" s="64">
        <v>13000</v>
      </c>
      <c r="F92" s="14">
        <f t="shared" si="4"/>
        <v>13000</v>
      </c>
      <c r="G92" s="60"/>
      <c r="H92" s="358"/>
      <c r="I92" s="60"/>
      <c r="J92" s="334"/>
      <c r="K92" s="60"/>
      <c r="L92" s="60"/>
    </row>
    <row r="93" spans="1:15" x14ac:dyDescent="0.25">
      <c r="A93" s="62" t="s">
        <v>237</v>
      </c>
      <c r="B93" s="334"/>
      <c r="C93" s="60"/>
      <c r="D93" s="60"/>
      <c r="E93" s="64">
        <v>20000</v>
      </c>
      <c r="F93" s="14">
        <f t="shared" si="4"/>
        <v>20000</v>
      </c>
      <c r="G93" s="60"/>
      <c r="H93" s="358"/>
      <c r="I93" s="60"/>
      <c r="J93" s="334"/>
      <c r="K93" s="60"/>
      <c r="L93" s="60"/>
    </row>
    <row r="94" spans="1:15" x14ac:dyDescent="0.25">
      <c r="A94" s="62" t="s">
        <v>238</v>
      </c>
      <c r="B94" s="334"/>
      <c r="C94" s="60"/>
      <c r="D94" s="60"/>
      <c r="E94" s="64">
        <v>19800</v>
      </c>
      <c r="F94" s="14">
        <f t="shared" si="4"/>
        <v>19800</v>
      </c>
      <c r="G94" s="60"/>
      <c r="H94" s="358"/>
      <c r="I94" s="60"/>
      <c r="J94" s="334"/>
      <c r="K94" s="60"/>
      <c r="L94" s="60"/>
    </row>
    <row r="95" spans="1:15" ht="22.45" x14ac:dyDescent="0.25">
      <c r="A95" s="62" t="s">
        <v>239</v>
      </c>
      <c r="B95" s="334"/>
      <c r="C95" s="60"/>
      <c r="D95" s="60"/>
      <c r="E95" s="64">
        <v>33000</v>
      </c>
      <c r="F95" s="14">
        <f t="shared" si="4"/>
        <v>33000</v>
      </c>
      <c r="G95" s="60"/>
      <c r="H95" s="358"/>
      <c r="I95" s="60"/>
      <c r="J95" s="334"/>
      <c r="K95" s="60"/>
      <c r="L95" s="60"/>
    </row>
    <row r="96" spans="1:15" ht="33.299999999999997" x14ac:dyDescent="0.25">
      <c r="A96" s="62" t="s">
        <v>240</v>
      </c>
      <c r="B96" s="334"/>
      <c r="C96" s="60"/>
      <c r="D96" s="60"/>
      <c r="E96" s="64">
        <v>45600</v>
      </c>
      <c r="F96" s="14">
        <f t="shared" si="4"/>
        <v>45600</v>
      </c>
      <c r="G96" s="60"/>
      <c r="H96" s="358"/>
      <c r="I96" s="60"/>
      <c r="J96" s="334"/>
      <c r="K96" s="60"/>
      <c r="L96" s="60"/>
    </row>
    <row r="97" spans="1:12" x14ac:dyDescent="0.25">
      <c r="A97" s="62" t="s">
        <v>241</v>
      </c>
      <c r="B97" s="333"/>
      <c r="C97" s="60"/>
      <c r="D97" s="60"/>
      <c r="E97" s="64">
        <v>13500</v>
      </c>
      <c r="F97" s="14">
        <f t="shared" si="4"/>
        <v>13500</v>
      </c>
      <c r="G97" s="60"/>
      <c r="H97" s="359"/>
      <c r="I97" s="60"/>
      <c r="J97" s="333"/>
      <c r="K97" s="60"/>
      <c r="L97" s="60"/>
    </row>
    <row r="98" spans="1:12" x14ac:dyDescent="0.25">
      <c r="A98" s="320" t="s">
        <v>107</v>
      </c>
      <c r="B98" s="320"/>
      <c r="C98" s="54"/>
      <c r="D98" s="54"/>
      <c r="E98" s="67">
        <f>SUM(E88:E97)</f>
        <v>261240</v>
      </c>
      <c r="F98" s="67">
        <f>SUM(F88:F97)</f>
        <v>261240</v>
      </c>
      <c r="G98" s="70"/>
      <c r="H98" s="54"/>
      <c r="I98" s="54"/>
      <c r="J98" s="54"/>
      <c r="K98" s="54"/>
      <c r="L98" s="54"/>
    </row>
    <row r="99" spans="1:12" ht="33.799999999999997" customHeight="1" x14ac:dyDescent="0.25">
      <c r="A99" s="52" t="s">
        <v>113</v>
      </c>
      <c r="B99" s="3" t="s">
        <v>46</v>
      </c>
      <c r="C99" s="11"/>
      <c r="D99" s="11"/>
      <c r="E99" s="14">
        <v>77800</v>
      </c>
      <c r="F99" s="14">
        <f>E99</f>
        <v>77800</v>
      </c>
      <c r="G99" s="11"/>
      <c r="H99" s="19">
        <v>2007</v>
      </c>
      <c r="I99" s="11"/>
      <c r="J99" s="11"/>
      <c r="K99" s="11"/>
      <c r="L99" s="11"/>
    </row>
    <row r="100" spans="1:12" ht="33.799999999999997" customHeight="1" x14ac:dyDescent="0.25">
      <c r="A100" s="52" t="s">
        <v>114</v>
      </c>
      <c r="B100" s="3" t="s">
        <v>46</v>
      </c>
      <c r="C100" s="11"/>
      <c r="D100" s="11"/>
      <c r="E100" s="14">
        <v>35000</v>
      </c>
      <c r="F100" s="14">
        <f t="shared" ref="F100:F110" si="5">E100</f>
        <v>35000</v>
      </c>
      <c r="G100" s="11"/>
      <c r="H100" s="19">
        <v>2007</v>
      </c>
      <c r="I100" s="11"/>
      <c r="J100" s="11"/>
      <c r="K100" s="11"/>
      <c r="L100" s="11"/>
    </row>
    <row r="101" spans="1:12" ht="32.950000000000003" customHeight="1" x14ac:dyDescent="0.25">
      <c r="A101" s="3" t="s">
        <v>115</v>
      </c>
      <c r="B101" s="3" t="s">
        <v>46</v>
      </c>
      <c r="C101" s="12"/>
      <c r="D101" s="12"/>
      <c r="E101" s="14">
        <v>26047</v>
      </c>
      <c r="F101" s="14">
        <f t="shared" si="5"/>
        <v>26047</v>
      </c>
      <c r="G101" s="12"/>
      <c r="H101" s="19">
        <v>2013</v>
      </c>
      <c r="I101" s="12"/>
      <c r="J101" s="12"/>
      <c r="K101" s="12"/>
      <c r="L101" s="12"/>
    </row>
    <row r="102" spans="1:12" ht="33.799999999999997" customHeight="1" x14ac:dyDescent="0.25">
      <c r="A102" s="3" t="s">
        <v>116</v>
      </c>
      <c r="B102" s="3" t="s">
        <v>46</v>
      </c>
      <c r="C102" s="12"/>
      <c r="D102" s="12"/>
      <c r="E102" s="14">
        <v>26700</v>
      </c>
      <c r="F102" s="14">
        <f t="shared" si="5"/>
        <v>26700</v>
      </c>
      <c r="G102" s="12"/>
      <c r="H102" s="19">
        <v>2014</v>
      </c>
      <c r="I102" s="12"/>
      <c r="J102" s="12"/>
      <c r="K102" s="12"/>
      <c r="L102" s="12"/>
    </row>
    <row r="103" spans="1:12" ht="33.799999999999997" customHeight="1" x14ac:dyDescent="0.25">
      <c r="A103" s="3" t="s">
        <v>117</v>
      </c>
      <c r="B103" s="3" t="s">
        <v>46</v>
      </c>
      <c r="C103" s="12"/>
      <c r="D103" s="12"/>
      <c r="E103" s="14">
        <v>26699.99</v>
      </c>
      <c r="F103" s="14">
        <f t="shared" si="5"/>
        <v>26699.99</v>
      </c>
      <c r="G103" s="12"/>
      <c r="H103" s="19">
        <v>2014</v>
      </c>
      <c r="I103" s="12"/>
      <c r="J103" s="12"/>
      <c r="K103" s="12"/>
      <c r="L103" s="12"/>
    </row>
    <row r="104" spans="1:12" ht="35.5" customHeight="1" x14ac:dyDescent="0.25">
      <c r="A104" s="3" t="s">
        <v>120</v>
      </c>
      <c r="B104" s="3" t="s">
        <v>46</v>
      </c>
      <c r="C104" s="12"/>
      <c r="D104" s="12"/>
      <c r="E104" s="14">
        <v>10098.99</v>
      </c>
      <c r="F104" s="14">
        <f t="shared" si="5"/>
        <v>10098.99</v>
      </c>
      <c r="G104" s="12"/>
      <c r="H104" s="19">
        <v>2015</v>
      </c>
      <c r="I104" s="12"/>
      <c r="J104" s="55" t="s">
        <v>118</v>
      </c>
      <c r="K104" s="12"/>
      <c r="L104" s="12"/>
    </row>
    <row r="105" spans="1:12" x14ac:dyDescent="0.25">
      <c r="A105" s="320" t="s">
        <v>119</v>
      </c>
      <c r="B105" s="322"/>
      <c r="C105" s="58"/>
      <c r="D105" s="58"/>
      <c r="E105" s="65">
        <f>SUM(E99:E104)</f>
        <v>202345.97999999998</v>
      </c>
      <c r="F105" s="65">
        <f>SUM(F99:F104)</f>
        <v>202345.97999999998</v>
      </c>
      <c r="G105" s="58"/>
      <c r="H105" s="59"/>
      <c r="I105" s="58"/>
      <c r="J105" s="58"/>
      <c r="K105" s="58"/>
      <c r="L105" s="58"/>
    </row>
    <row r="106" spans="1:12" ht="35.5" customHeight="1" x14ac:dyDescent="0.25">
      <c r="A106" s="63" t="s">
        <v>121</v>
      </c>
      <c r="B106" s="3" t="s">
        <v>46</v>
      </c>
      <c r="C106" s="60"/>
      <c r="D106" s="60"/>
      <c r="E106" s="64">
        <v>7800</v>
      </c>
      <c r="F106" s="14">
        <f t="shared" si="5"/>
        <v>7800</v>
      </c>
      <c r="G106" s="60"/>
      <c r="H106" s="61">
        <v>2011</v>
      </c>
      <c r="I106" s="60"/>
      <c r="J106" s="60"/>
      <c r="K106" s="60"/>
      <c r="L106" s="60"/>
    </row>
    <row r="107" spans="1:12" ht="34.5" customHeight="1" x14ac:dyDescent="0.25">
      <c r="A107" s="63" t="s">
        <v>122</v>
      </c>
      <c r="B107" s="3" t="s">
        <v>46</v>
      </c>
      <c r="C107" s="60"/>
      <c r="D107" s="60"/>
      <c r="E107" s="64">
        <v>5161.0200000000004</v>
      </c>
      <c r="F107" s="14">
        <f t="shared" si="5"/>
        <v>5161.0200000000004</v>
      </c>
      <c r="G107" s="60"/>
      <c r="H107" s="61">
        <v>2014</v>
      </c>
      <c r="I107" s="60"/>
      <c r="J107" s="60"/>
      <c r="K107" s="60"/>
      <c r="L107" s="60"/>
    </row>
    <row r="108" spans="1:12" ht="32.6" x14ac:dyDescent="0.25">
      <c r="A108" s="3" t="s">
        <v>125</v>
      </c>
      <c r="B108" s="3" t="s">
        <v>46</v>
      </c>
      <c r="C108" s="60"/>
      <c r="D108" s="60"/>
      <c r="E108" s="64">
        <v>27140</v>
      </c>
      <c r="F108" s="14">
        <f t="shared" si="5"/>
        <v>27140</v>
      </c>
      <c r="G108" s="60"/>
      <c r="H108" s="61">
        <v>2012</v>
      </c>
      <c r="I108" s="60"/>
      <c r="J108" s="60"/>
      <c r="K108" s="60"/>
      <c r="L108" s="60"/>
    </row>
    <row r="109" spans="1:12" ht="33.799999999999997" customHeight="1" x14ac:dyDescent="0.25">
      <c r="A109" s="63" t="s">
        <v>126</v>
      </c>
      <c r="B109" s="3" t="s">
        <v>46</v>
      </c>
      <c r="C109" s="60"/>
      <c r="D109" s="60"/>
      <c r="E109" s="64">
        <v>38000</v>
      </c>
      <c r="F109" s="14">
        <f t="shared" si="5"/>
        <v>38000</v>
      </c>
      <c r="G109" s="60"/>
      <c r="H109" s="61">
        <v>2015</v>
      </c>
      <c r="I109" s="60"/>
      <c r="J109" s="55" t="s">
        <v>124</v>
      </c>
      <c r="K109" s="60"/>
      <c r="L109" s="60"/>
    </row>
    <row r="110" spans="1:12" ht="65.900000000000006" x14ac:dyDescent="0.25">
      <c r="A110" s="62" t="s">
        <v>127</v>
      </c>
      <c r="B110" s="3" t="s">
        <v>46</v>
      </c>
      <c r="C110" s="60"/>
      <c r="D110" s="60"/>
      <c r="E110" s="64">
        <v>6924</v>
      </c>
      <c r="F110" s="14">
        <f t="shared" si="5"/>
        <v>6924</v>
      </c>
      <c r="G110" s="60"/>
      <c r="H110" s="61">
        <v>2015</v>
      </c>
      <c r="I110" s="60"/>
      <c r="J110" s="55" t="s">
        <v>128</v>
      </c>
      <c r="K110" s="60"/>
      <c r="L110" s="60"/>
    </row>
    <row r="111" spans="1:12" x14ac:dyDescent="0.25">
      <c r="A111" s="62"/>
      <c r="B111" s="3"/>
      <c r="C111" s="60"/>
      <c r="D111" s="60"/>
      <c r="E111" s="64"/>
      <c r="F111" s="14"/>
      <c r="G111" s="60"/>
      <c r="H111" s="61"/>
      <c r="I111" s="60"/>
      <c r="J111" s="55"/>
      <c r="K111" s="60"/>
      <c r="L111" s="60"/>
    </row>
    <row r="112" spans="1:12" x14ac:dyDescent="0.25">
      <c r="A112" s="321" t="s">
        <v>123</v>
      </c>
      <c r="B112" s="322"/>
      <c r="C112" s="56"/>
      <c r="D112" s="56"/>
      <c r="E112" s="67">
        <f>SUM(E106:E110)</f>
        <v>85025.02</v>
      </c>
      <c r="F112" s="67">
        <f>SUM(F106:F110)</f>
        <v>85025.02</v>
      </c>
      <c r="G112" s="56"/>
      <c r="H112" s="57"/>
      <c r="I112" s="56"/>
      <c r="J112" s="56"/>
      <c r="K112" s="56"/>
      <c r="L112" s="56"/>
    </row>
    <row r="113" spans="1:15" x14ac:dyDescent="0.25">
      <c r="A113" s="318" t="s">
        <v>134</v>
      </c>
      <c r="B113" s="319"/>
      <c r="C113" s="68"/>
      <c r="D113" s="68"/>
      <c r="E113" s="71">
        <f>E98+E105+E112</f>
        <v>548611</v>
      </c>
      <c r="F113" s="71">
        <f>F98+F105+F112</f>
        <v>548611</v>
      </c>
      <c r="G113" s="56"/>
      <c r="H113" s="69"/>
      <c r="I113" s="68"/>
      <c r="J113" s="68"/>
      <c r="K113" s="68"/>
      <c r="L113" s="68"/>
      <c r="M113" s="71">
        <f>M98+M105+M112</f>
        <v>0</v>
      </c>
      <c r="N113" s="71">
        <f>N98+N105+N112</f>
        <v>0</v>
      </c>
      <c r="O113" s="71">
        <f>O98+O105+O112</f>
        <v>0</v>
      </c>
    </row>
    <row r="114" spans="1:15" x14ac:dyDescent="0.25">
      <c r="A114" s="356" t="s">
        <v>153</v>
      </c>
      <c r="B114" s="356"/>
      <c r="E114" s="79">
        <f>E86+E113</f>
        <v>76865491.060000002</v>
      </c>
      <c r="F114" s="79">
        <f>F86+F113</f>
        <v>9950976.9800000004</v>
      </c>
      <c r="M114" s="79">
        <f>M86+M113</f>
        <v>9170757</v>
      </c>
      <c r="N114" s="79">
        <f>N86+N113</f>
        <v>0</v>
      </c>
      <c r="O114" s="79">
        <f>O86+O113</f>
        <v>0</v>
      </c>
    </row>
    <row r="115" spans="1:15" x14ac:dyDescent="0.25">
      <c r="A115" s="355" t="s">
        <v>154</v>
      </c>
      <c r="B115" s="355"/>
      <c r="C115" s="80"/>
      <c r="D115" s="80"/>
      <c r="E115" s="81">
        <f>E20+E85+E30-E26-E27-E22-E23-E24-E28</f>
        <v>74145148.060000002</v>
      </c>
      <c r="F115" s="81">
        <f>F20+F85+F30-F26-F27-F22-F23-F24-F28</f>
        <v>7230633.9800000004</v>
      </c>
      <c r="G115" s="80"/>
      <c r="H115" s="80"/>
      <c r="I115" s="80"/>
      <c r="J115" s="80"/>
      <c r="K115" s="80"/>
      <c r="L115" s="80"/>
      <c r="M115" s="81">
        <f>M20+M85+M30-M26-M27-M22-M23-M24-M28</f>
        <v>9170757</v>
      </c>
      <c r="N115" s="81">
        <f>N20+N85+N30-N26-N27-N22-N23-N24-N28</f>
        <v>0</v>
      </c>
      <c r="O115" s="81">
        <f>O20+O85+O30-O26-O27-O22-O23-O24-O28</f>
        <v>0</v>
      </c>
    </row>
    <row r="116" spans="1:15" x14ac:dyDescent="0.25">
      <c r="A116" s="9" t="s">
        <v>111</v>
      </c>
    </row>
    <row r="117" spans="1:15" ht="81.55" x14ac:dyDescent="0.25">
      <c r="A117" s="15" t="s">
        <v>63</v>
      </c>
      <c r="B117" s="3" t="s">
        <v>46</v>
      </c>
      <c r="C117" s="19" t="s">
        <v>67</v>
      </c>
      <c r="D117" s="11"/>
      <c r="E117" s="11"/>
      <c r="F117" s="11"/>
      <c r="G117" s="14">
        <v>325952.78999999998</v>
      </c>
      <c r="H117" s="11"/>
      <c r="I117" s="11"/>
      <c r="J117" s="86" t="s">
        <v>155</v>
      </c>
      <c r="K117" s="11"/>
      <c r="L117" s="11"/>
    </row>
    <row r="118" spans="1:15" ht="36" customHeight="1" x14ac:dyDescent="0.25">
      <c r="A118" s="15" t="s">
        <v>64</v>
      </c>
      <c r="B118" s="3" t="s">
        <v>46</v>
      </c>
      <c r="C118" s="19" t="s">
        <v>68</v>
      </c>
      <c r="D118" s="11"/>
      <c r="E118" s="11"/>
      <c r="F118" s="11"/>
      <c r="G118" s="14">
        <v>694800</v>
      </c>
      <c r="H118" s="11"/>
      <c r="I118" s="11"/>
      <c r="J118" s="11"/>
      <c r="K118" s="11"/>
      <c r="L118" s="11"/>
    </row>
    <row r="119" spans="1:15" ht="37.549999999999997" customHeight="1" x14ac:dyDescent="0.25">
      <c r="A119" s="15" t="s">
        <v>65</v>
      </c>
      <c r="B119" s="3" t="s">
        <v>46</v>
      </c>
      <c r="C119" s="19" t="s">
        <v>69</v>
      </c>
      <c r="D119" s="11"/>
      <c r="E119" s="11"/>
      <c r="F119" s="11"/>
      <c r="G119" s="14">
        <v>25266123.620000001</v>
      </c>
      <c r="H119" s="19">
        <v>2016</v>
      </c>
      <c r="I119" s="11"/>
      <c r="J119" s="11"/>
      <c r="K119" s="11"/>
      <c r="L119" s="11"/>
    </row>
    <row r="120" spans="1:15" ht="34.5" customHeight="1" x14ac:dyDescent="0.25">
      <c r="A120" s="15" t="s">
        <v>66</v>
      </c>
      <c r="B120" s="3" t="s">
        <v>46</v>
      </c>
      <c r="C120" s="19" t="s">
        <v>70</v>
      </c>
      <c r="D120" s="11"/>
      <c r="E120" s="11"/>
      <c r="F120" s="11"/>
      <c r="G120" s="14">
        <v>16160231.800000001</v>
      </c>
      <c r="H120" s="19">
        <v>2016</v>
      </c>
      <c r="I120" s="11"/>
      <c r="J120" s="11"/>
      <c r="K120" s="11"/>
      <c r="L120" s="11"/>
    </row>
    <row r="121" spans="1:15" x14ac:dyDescent="0.25">
      <c r="A121" s="328" t="s">
        <v>110</v>
      </c>
      <c r="B121" s="329"/>
      <c r="C121" s="82"/>
      <c r="D121" s="82"/>
      <c r="E121" s="83"/>
      <c r="F121" s="83"/>
      <c r="G121" s="85">
        <f>SUM(G117:G120)</f>
        <v>42447108.210000001</v>
      </c>
      <c r="H121" s="84"/>
      <c r="I121" s="84"/>
      <c r="J121" s="84"/>
      <c r="K121" s="84"/>
      <c r="L121" s="84"/>
      <c r="M121" s="85">
        <f>SUM(M117:M120)</f>
        <v>0</v>
      </c>
      <c r="N121" s="85">
        <f>SUM(N117:N120)</f>
        <v>0</v>
      </c>
      <c r="O121" s="85">
        <f>SUM(O117:O120)</f>
        <v>0</v>
      </c>
    </row>
    <row r="123" spans="1:15" ht="14.95" customHeight="1" x14ac:dyDescent="0.25">
      <c r="A123" s="317" t="s">
        <v>156</v>
      </c>
      <c r="B123" s="317"/>
      <c r="C123" s="317"/>
      <c r="D123" s="317"/>
      <c r="E123" s="317"/>
      <c r="F123" s="317"/>
      <c r="G123" s="317"/>
      <c r="H123" s="317"/>
      <c r="I123" s="317"/>
      <c r="J123" s="317"/>
      <c r="K123" s="317"/>
      <c r="L123" s="317"/>
    </row>
    <row r="124" spans="1:15" x14ac:dyDescent="0.25">
      <c r="A124" s="87"/>
      <c r="B124" s="90"/>
      <c r="C124" s="90"/>
      <c r="D124" s="90"/>
      <c r="E124" s="90"/>
      <c r="F124" s="90"/>
      <c r="G124" s="90"/>
    </row>
    <row r="125" spans="1:15" ht="44.15" x14ac:dyDescent="0.25">
      <c r="A125" s="91" t="s">
        <v>157</v>
      </c>
      <c r="B125" s="3" t="s">
        <v>46</v>
      </c>
      <c r="C125" s="10"/>
      <c r="D125" s="10"/>
      <c r="E125" s="88">
        <v>1790</v>
      </c>
      <c r="F125" s="14">
        <f t="shared" ref="F125:F127" si="6">E125</f>
        <v>1790</v>
      </c>
      <c r="G125" s="12"/>
      <c r="H125" s="12">
        <v>2015</v>
      </c>
      <c r="I125" s="10"/>
      <c r="J125" s="10"/>
      <c r="K125" s="10"/>
      <c r="L125" s="10"/>
    </row>
    <row r="126" spans="1:15" ht="33.799999999999997" customHeight="1" x14ac:dyDescent="0.25">
      <c r="A126" s="92" t="s">
        <v>158</v>
      </c>
      <c r="B126" s="3" t="s">
        <v>46</v>
      </c>
      <c r="C126" s="10"/>
      <c r="D126" s="10"/>
      <c r="E126" s="88">
        <v>999</v>
      </c>
      <c r="F126" s="14">
        <f t="shared" si="6"/>
        <v>999</v>
      </c>
      <c r="G126" s="12"/>
      <c r="H126" s="12">
        <v>2017</v>
      </c>
      <c r="I126" s="10"/>
      <c r="J126" s="10"/>
      <c r="K126" s="10"/>
      <c r="L126" s="10"/>
    </row>
    <row r="127" spans="1:15" ht="33.799999999999997" customHeight="1" x14ac:dyDescent="0.25">
      <c r="A127" s="92" t="s">
        <v>159</v>
      </c>
      <c r="B127" s="3" t="s">
        <v>46</v>
      </c>
      <c r="C127" s="10"/>
      <c r="D127" s="10"/>
      <c r="E127" s="88">
        <v>999</v>
      </c>
      <c r="F127" s="14">
        <f t="shared" si="6"/>
        <v>999</v>
      </c>
      <c r="G127" s="12"/>
      <c r="H127" s="12">
        <v>2017</v>
      </c>
      <c r="I127" s="10"/>
      <c r="J127" s="10"/>
      <c r="K127" s="10"/>
      <c r="L127" s="10"/>
    </row>
    <row r="134" spans="1:1" ht="15.65" x14ac:dyDescent="0.25">
      <c r="A134" s="66" t="s">
        <v>129</v>
      </c>
    </row>
    <row r="135" spans="1:1" ht="15.65" x14ac:dyDescent="0.25">
      <c r="A135" s="66" t="s">
        <v>130</v>
      </c>
    </row>
    <row r="136" spans="1:1" ht="15.65" x14ac:dyDescent="0.25">
      <c r="A136" s="66"/>
    </row>
    <row r="137" spans="1:1" ht="15.65" x14ac:dyDescent="0.25">
      <c r="A137" s="66" t="s">
        <v>131</v>
      </c>
    </row>
  </sheetData>
  <mergeCells count="59">
    <mergeCell ref="A2:L2"/>
    <mergeCell ref="M2:O2"/>
    <mergeCell ref="A5:L5"/>
    <mergeCell ref="A6:L6"/>
    <mergeCell ref="A9:A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4:A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A98:B98"/>
    <mergeCell ref="I18:I19"/>
    <mergeCell ref="J18:J19"/>
    <mergeCell ref="K18:K19"/>
    <mergeCell ref="B90:B97"/>
    <mergeCell ref="H90:H97"/>
    <mergeCell ref="J90:J97"/>
    <mergeCell ref="A17:A19"/>
    <mergeCell ref="D18:D19"/>
    <mergeCell ref="E18:E19"/>
    <mergeCell ref="F18:F19"/>
    <mergeCell ref="G18:G19"/>
    <mergeCell ref="L18:L19"/>
    <mergeCell ref="A20:B20"/>
    <mergeCell ref="A21:L21"/>
    <mergeCell ref="A30:B30"/>
    <mergeCell ref="A85:B85"/>
    <mergeCell ref="H18:H19"/>
    <mergeCell ref="A123:L123"/>
    <mergeCell ref="A105:B105"/>
    <mergeCell ref="A112:B112"/>
    <mergeCell ref="A113:B113"/>
    <mergeCell ref="A114:B114"/>
    <mergeCell ref="A115:B115"/>
    <mergeCell ref="A121:B121"/>
  </mergeCells>
  <pageMargins left="0.18" right="0.22" top="0.18" bottom="0.33" header="0.11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7"/>
  <sheetViews>
    <sheetView workbookViewId="0">
      <pane ySplit="7" topLeftCell="A134" activePane="bottomLeft" state="frozen"/>
      <selection pane="bottomLeft" activeCell="M83" sqref="M83:M89"/>
    </sheetView>
  </sheetViews>
  <sheetFormatPr defaultColWidth="9.125" defaultRowHeight="14.3" x14ac:dyDescent="0.25"/>
  <cols>
    <col min="1" max="1" width="19.625" style="2" customWidth="1"/>
    <col min="2" max="2" width="26.25" style="2" customWidth="1"/>
    <col min="3" max="3" width="13.75" style="2" customWidth="1"/>
    <col min="4" max="4" width="9" style="2" customWidth="1"/>
    <col min="5" max="5" width="12" style="2" customWidth="1"/>
    <col min="6" max="6" width="11" style="2" customWidth="1"/>
    <col min="7" max="7" width="11.375" style="2" customWidth="1"/>
    <col min="8" max="8" width="8.375" style="2" customWidth="1"/>
    <col min="9" max="9" width="6.25" style="2" customWidth="1"/>
    <col min="10" max="10" width="10.25" style="2" customWidth="1"/>
    <col min="11" max="11" width="6.875" style="2" customWidth="1"/>
    <col min="12" max="12" width="7.375" style="2" customWidth="1"/>
    <col min="13" max="13" width="11.125" style="2" customWidth="1"/>
    <col min="14" max="14" width="10" style="2" customWidth="1"/>
    <col min="15" max="15" width="10.375" style="2" customWidth="1"/>
    <col min="16" max="16384" width="9.125" style="2"/>
  </cols>
  <sheetData>
    <row r="2" spans="1:15" ht="25.5" customHeight="1" x14ac:dyDescent="0.25">
      <c r="A2" s="344" t="s">
        <v>181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6"/>
      <c r="M2" s="353">
        <v>43066</v>
      </c>
      <c r="N2" s="354"/>
      <c r="O2" s="354"/>
    </row>
    <row r="3" spans="1:15" ht="124.5" customHeight="1" x14ac:dyDescent="0.25">
      <c r="A3" s="1" t="s">
        <v>11</v>
      </c>
      <c r="B3" s="1" t="s">
        <v>10</v>
      </c>
      <c r="C3" s="1" t="s">
        <v>9</v>
      </c>
      <c r="D3" s="1" t="s">
        <v>8</v>
      </c>
      <c r="E3" s="1" t="s">
        <v>7</v>
      </c>
      <c r="F3" s="1" t="s">
        <v>6</v>
      </c>
      <c r="G3" s="1" t="s">
        <v>112</v>
      </c>
      <c r="H3" s="1" t="s">
        <v>5</v>
      </c>
      <c r="I3" s="1" t="s">
        <v>4</v>
      </c>
      <c r="J3" s="1" t="s">
        <v>3</v>
      </c>
      <c r="K3" s="1" t="s">
        <v>2</v>
      </c>
      <c r="L3" s="1" t="s">
        <v>1</v>
      </c>
      <c r="M3" s="102" t="s">
        <v>243</v>
      </c>
      <c r="N3" s="103" t="s">
        <v>183</v>
      </c>
      <c r="O3" s="103" t="s">
        <v>191</v>
      </c>
    </row>
    <row r="4" spans="1:15" ht="9.6999999999999993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</row>
    <row r="5" spans="1:15" ht="13.75" customHeight="1" x14ac:dyDescent="0.25">
      <c r="A5" s="323" t="s">
        <v>106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5"/>
    </row>
    <row r="6" spans="1:15" ht="14.95" customHeight="1" x14ac:dyDescent="0.25">
      <c r="A6" s="347" t="s">
        <v>13</v>
      </c>
      <c r="B6" s="348"/>
      <c r="C6" s="348"/>
      <c r="D6" s="348"/>
      <c r="E6" s="348"/>
      <c r="F6" s="348"/>
      <c r="G6" s="348"/>
      <c r="H6" s="348"/>
      <c r="I6" s="348"/>
      <c r="J6" s="348"/>
      <c r="K6" s="348"/>
      <c r="L6" s="349"/>
    </row>
    <row r="7" spans="1:15" ht="34.5" customHeight="1" x14ac:dyDescent="0.25">
      <c r="A7" s="5" t="s">
        <v>12</v>
      </c>
      <c r="B7" s="6" t="s">
        <v>20</v>
      </c>
      <c r="C7" s="19" t="s">
        <v>100</v>
      </c>
      <c r="D7" s="41" t="s">
        <v>83</v>
      </c>
      <c r="E7" s="21">
        <v>58706</v>
      </c>
      <c r="F7" s="21">
        <v>21721</v>
      </c>
      <c r="G7" s="3"/>
      <c r="H7" s="24">
        <v>1976</v>
      </c>
      <c r="I7" s="3"/>
      <c r="J7" s="3"/>
      <c r="K7" s="3"/>
      <c r="L7" s="3"/>
    </row>
    <row r="8" spans="1:15" ht="35.5" customHeight="1" x14ac:dyDescent="0.25">
      <c r="A8" s="5" t="s">
        <v>14</v>
      </c>
      <c r="B8" s="7" t="s">
        <v>18</v>
      </c>
      <c r="C8" s="19" t="s">
        <v>101</v>
      </c>
      <c r="D8" s="41" t="s">
        <v>83</v>
      </c>
      <c r="E8" s="21">
        <v>92024</v>
      </c>
      <c r="F8" s="21">
        <v>34049</v>
      </c>
      <c r="G8" s="3"/>
      <c r="H8" s="24">
        <v>1978</v>
      </c>
      <c r="I8" s="3"/>
      <c r="J8" s="3"/>
      <c r="K8" s="3"/>
      <c r="L8" s="3"/>
    </row>
    <row r="9" spans="1:15" ht="36" customHeight="1" x14ac:dyDescent="0.25">
      <c r="A9" s="332" t="s">
        <v>15</v>
      </c>
      <c r="B9" s="39" t="s">
        <v>19</v>
      </c>
      <c r="C9" s="19" t="s">
        <v>92</v>
      </c>
      <c r="D9" s="338" t="s">
        <v>83</v>
      </c>
      <c r="E9" s="350">
        <v>419907</v>
      </c>
      <c r="F9" s="350">
        <v>155365</v>
      </c>
      <c r="G9" s="332"/>
      <c r="H9" s="335">
        <v>1979</v>
      </c>
      <c r="I9" s="332"/>
      <c r="J9" s="332"/>
      <c r="K9" s="332"/>
      <c r="L9" s="332"/>
    </row>
    <row r="10" spans="1:15" ht="37.549999999999997" customHeight="1" x14ac:dyDescent="0.25">
      <c r="A10" s="334"/>
      <c r="B10" s="39" t="s">
        <v>21</v>
      </c>
      <c r="C10" s="19" t="s">
        <v>93</v>
      </c>
      <c r="D10" s="339"/>
      <c r="E10" s="351"/>
      <c r="F10" s="351"/>
      <c r="G10" s="334"/>
      <c r="H10" s="337"/>
      <c r="I10" s="334"/>
      <c r="J10" s="334"/>
      <c r="K10" s="334"/>
      <c r="L10" s="334"/>
    </row>
    <row r="11" spans="1:15" ht="36" customHeight="1" x14ac:dyDescent="0.25">
      <c r="A11" s="333"/>
      <c r="B11" s="39" t="s">
        <v>22</v>
      </c>
      <c r="C11" s="19" t="s">
        <v>94</v>
      </c>
      <c r="D11" s="340"/>
      <c r="E11" s="352"/>
      <c r="F11" s="352"/>
      <c r="G11" s="333"/>
      <c r="H11" s="336"/>
      <c r="I11" s="333"/>
      <c r="J11" s="333"/>
      <c r="K11" s="333"/>
      <c r="L11" s="333"/>
    </row>
    <row r="12" spans="1:15" ht="36" customHeight="1" x14ac:dyDescent="0.25">
      <c r="A12" s="332" t="s">
        <v>16</v>
      </c>
      <c r="B12" s="7" t="s">
        <v>23</v>
      </c>
      <c r="C12" s="19" t="s">
        <v>95</v>
      </c>
      <c r="D12" s="341" t="s">
        <v>83</v>
      </c>
      <c r="E12" s="350">
        <v>164224</v>
      </c>
      <c r="F12" s="350">
        <v>60762</v>
      </c>
      <c r="G12" s="332"/>
      <c r="H12" s="335">
        <v>1977</v>
      </c>
      <c r="I12" s="332"/>
      <c r="J12" s="332"/>
      <c r="K12" s="332"/>
      <c r="L12" s="332"/>
    </row>
    <row r="13" spans="1:15" ht="36" customHeight="1" x14ac:dyDescent="0.25">
      <c r="A13" s="333"/>
      <c r="B13" s="7" t="s">
        <v>24</v>
      </c>
      <c r="C13" s="19" t="s">
        <v>96</v>
      </c>
      <c r="D13" s="342"/>
      <c r="E13" s="352"/>
      <c r="F13" s="352"/>
      <c r="G13" s="333"/>
      <c r="H13" s="336"/>
      <c r="I13" s="333"/>
      <c r="J13" s="333"/>
      <c r="K13" s="333"/>
      <c r="L13" s="333"/>
    </row>
    <row r="14" spans="1:15" ht="36.700000000000003" customHeight="1" x14ac:dyDescent="0.25">
      <c r="A14" s="332" t="s">
        <v>17</v>
      </c>
      <c r="B14" s="7" t="s">
        <v>25</v>
      </c>
      <c r="C14" s="19" t="s">
        <v>97</v>
      </c>
      <c r="D14" s="341" t="s">
        <v>83</v>
      </c>
      <c r="E14" s="350">
        <v>1533382</v>
      </c>
      <c r="F14" s="350">
        <v>567351</v>
      </c>
      <c r="G14" s="332"/>
      <c r="H14" s="335">
        <v>1989</v>
      </c>
      <c r="I14" s="332"/>
      <c r="J14" s="332"/>
      <c r="K14" s="332"/>
      <c r="L14" s="332"/>
    </row>
    <row r="15" spans="1:15" ht="36" customHeight="1" x14ac:dyDescent="0.25">
      <c r="A15" s="334"/>
      <c r="B15" s="7" t="s">
        <v>26</v>
      </c>
      <c r="C15" s="19" t="s">
        <v>98</v>
      </c>
      <c r="D15" s="343"/>
      <c r="E15" s="351"/>
      <c r="F15" s="351"/>
      <c r="G15" s="334"/>
      <c r="H15" s="337"/>
      <c r="I15" s="334"/>
      <c r="J15" s="334"/>
      <c r="K15" s="334"/>
      <c r="L15" s="334"/>
    </row>
    <row r="16" spans="1:15" ht="35.5" customHeight="1" x14ac:dyDescent="0.25">
      <c r="A16" s="333"/>
      <c r="B16" s="7" t="s">
        <v>27</v>
      </c>
      <c r="C16" s="19" t="s">
        <v>99</v>
      </c>
      <c r="D16" s="342"/>
      <c r="E16" s="352"/>
      <c r="F16" s="352"/>
      <c r="G16" s="333"/>
      <c r="H16" s="336"/>
      <c r="I16" s="333"/>
      <c r="J16" s="333"/>
      <c r="K16" s="333"/>
      <c r="L16" s="333"/>
    </row>
    <row r="17" spans="1:13" ht="46.55" customHeight="1" x14ac:dyDescent="0.25">
      <c r="A17" s="337" t="s">
        <v>80</v>
      </c>
      <c r="B17" s="40" t="s">
        <v>103</v>
      </c>
      <c r="C17" s="19" t="s">
        <v>102</v>
      </c>
      <c r="D17" s="127"/>
      <c r="E17" s="77"/>
      <c r="F17" s="77"/>
      <c r="G17" s="125"/>
      <c r="H17" s="126"/>
      <c r="I17" s="125"/>
      <c r="J17" s="125"/>
      <c r="K17" s="125"/>
      <c r="L17" s="125"/>
    </row>
    <row r="18" spans="1:13" ht="45.7" customHeight="1" x14ac:dyDescent="0.25">
      <c r="A18" s="337"/>
      <c r="B18" s="3" t="s">
        <v>81</v>
      </c>
      <c r="C18" s="19" t="s">
        <v>104</v>
      </c>
      <c r="D18" s="332" t="s">
        <v>84</v>
      </c>
      <c r="E18" s="350">
        <v>111454</v>
      </c>
      <c r="F18" s="350">
        <v>62702</v>
      </c>
      <c r="G18" s="332"/>
      <c r="H18" s="332"/>
      <c r="I18" s="332"/>
      <c r="J18" s="332"/>
      <c r="K18" s="332"/>
      <c r="L18" s="332"/>
    </row>
    <row r="19" spans="1:13" ht="45" customHeight="1" x14ac:dyDescent="0.25">
      <c r="A19" s="336"/>
      <c r="B19" s="3" t="s">
        <v>82</v>
      </c>
      <c r="C19" s="19" t="s">
        <v>105</v>
      </c>
      <c r="D19" s="333"/>
      <c r="E19" s="352"/>
      <c r="F19" s="352"/>
      <c r="G19" s="333"/>
      <c r="H19" s="333"/>
      <c r="I19" s="333"/>
      <c r="J19" s="333"/>
      <c r="K19" s="333"/>
      <c r="L19" s="333"/>
    </row>
    <row r="20" spans="1:13" ht="17.5" customHeight="1" x14ac:dyDescent="0.25">
      <c r="A20" s="326" t="s">
        <v>91</v>
      </c>
      <c r="B20" s="327"/>
      <c r="C20" s="45"/>
      <c r="D20" s="45"/>
      <c r="E20" s="46">
        <f>SUM(E7:E19)</f>
        <v>2379697</v>
      </c>
      <c r="F20" s="46">
        <f>SUM(F7:F19)</f>
        <v>901950</v>
      </c>
      <c r="G20" s="45"/>
      <c r="H20" s="45"/>
      <c r="I20" s="45"/>
      <c r="J20" s="45"/>
      <c r="K20" s="45"/>
      <c r="L20" s="45"/>
    </row>
    <row r="21" spans="1:13" x14ac:dyDescent="0.25">
      <c r="A21" s="347" t="s">
        <v>0</v>
      </c>
      <c r="B21" s="348"/>
      <c r="C21" s="348"/>
      <c r="D21" s="348"/>
      <c r="E21" s="348"/>
      <c r="F21" s="348"/>
      <c r="G21" s="348"/>
      <c r="H21" s="348"/>
      <c r="I21" s="348"/>
      <c r="J21" s="348"/>
      <c r="K21" s="348"/>
      <c r="L21" s="349"/>
    </row>
    <row r="22" spans="1:13" ht="68.95" customHeight="1" x14ac:dyDescent="0.25">
      <c r="A22" s="22" t="s">
        <v>72</v>
      </c>
      <c r="B22" s="3" t="s">
        <v>46</v>
      </c>
      <c r="C22" s="10"/>
      <c r="D22" s="3" t="s">
        <v>90</v>
      </c>
      <c r="E22" s="14">
        <v>155481</v>
      </c>
      <c r="F22" s="14">
        <f t="shared" ref="F22:F29" si="0">E22</f>
        <v>155481</v>
      </c>
      <c r="G22" s="10"/>
      <c r="H22" s="25">
        <v>1972</v>
      </c>
      <c r="I22" s="10"/>
      <c r="J22" s="10"/>
      <c r="K22" s="10"/>
      <c r="L22" s="10"/>
    </row>
    <row r="23" spans="1:13" ht="33.799999999999997" customHeight="1" x14ac:dyDescent="0.25">
      <c r="A23" s="22" t="s">
        <v>73</v>
      </c>
      <c r="B23" s="3" t="s">
        <v>46</v>
      </c>
      <c r="C23" s="10"/>
      <c r="D23" s="3" t="s">
        <v>85</v>
      </c>
      <c r="E23" s="14">
        <v>171235</v>
      </c>
      <c r="F23" s="14">
        <f t="shared" si="0"/>
        <v>171235</v>
      </c>
      <c r="G23" s="10"/>
      <c r="H23" s="25">
        <v>1986</v>
      </c>
      <c r="I23" s="10"/>
      <c r="J23" s="10"/>
      <c r="K23" s="10"/>
      <c r="L23" s="10"/>
    </row>
    <row r="24" spans="1:13" ht="34.5" customHeight="1" x14ac:dyDescent="0.25">
      <c r="A24" s="17" t="s">
        <v>74</v>
      </c>
      <c r="B24" s="3" t="s">
        <v>46</v>
      </c>
      <c r="C24" s="10"/>
      <c r="D24" s="3" t="s">
        <v>85</v>
      </c>
      <c r="E24" s="14">
        <v>171235</v>
      </c>
      <c r="F24" s="14">
        <f t="shared" si="0"/>
        <v>171235</v>
      </c>
      <c r="G24" s="10"/>
      <c r="H24" s="25">
        <v>1986</v>
      </c>
      <c r="I24" s="10"/>
      <c r="J24" s="10"/>
      <c r="K24" s="10"/>
      <c r="L24" s="10"/>
    </row>
    <row r="25" spans="1:13" ht="34.5" customHeight="1" x14ac:dyDescent="0.25">
      <c r="A25" s="18" t="s">
        <v>75</v>
      </c>
      <c r="B25" s="3" t="s">
        <v>46</v>
      </c>
      <c r="C25" s="10"/>
      <c r="D25" s="42"/>
      <c r="E25" s="14">
        <v>0</v>
      </c>
      <c r="F25" s="14">
        <f t="shared" si="0"/>
        <v>0</v>
      </c>
      <c r="G25" s="10"/>
      <c r="H25" s="25"/>
      <c r="I25" s="10"/>
      <c r="J25" s="10"/>
      <c r="K25" s="10"/>
      <c r="L25" s="10"/>
    </row>
    <row r="26" spans="1:13" ht="34.5" customHeight="1" x14ac:dyDescent="0.25">
      <c r="A26" s="17" t="s">
        <v>76</v>
      </c>
      <c r="B26" s="3" t="s">
        <v>46</v>
      </c>
      <c r="C26" s="10"/>
      <c r="D26" s="3" t="s">
        <v>85</v>
      </c>
      <c r="E26" s="14">
        <v>716163</v>
      </c>
      <c r="F26" s="14">
        <f t="shared" si="0"/>
        <v>716163</v>
      </c>
      <c r="G26" s="10"/>
      <c r="H26" s="25">
        <v>1984</v>
      </c>
      <c r="I26" s="10"/>
      <c r="J26" s="10"/>
      <c r="K26" s="10"/>
      <c r="L26" s="10"/>
    </row>
    <row r="27" spans="1:13" ht="35.5" customHeight="1" x14ac:dyDescent="0.25">
      <c r="A27" s="17" t="s">
        <v>77</v>
      </c>
      <c r="B27" s="3" t="s">
        <v>58</v>
      </c>
      <c r="C27" s="10"/>
      <c r="D27" s="3" t="s">
        <v>85</v>
      </c>
      <c r="E27" s="14">
        <v>238000</v>
      </c>
      <c r="F27" s="14">
        <f t="shared" si="0"/>
        <v>238000</v>
      </c>
      <c r="G27" s="10"/>
      <c r="H27" s="25">
        <v>1962</v>
      </c>
      <c r="I27" s="10"/>
      <c r="J27" s="27" t="s">
        <v>87</v>
      </c>
      <c r="K27" s="10"/>
      <c r="L27" s="10"/>
    </row>
    <row r="28" spans="1:13" ht="36" customHeight="1" x14ac:dyDescent="0.25">
      <c r="A28" s="17" t="s">
        <v>78</v>
      </c>
      <c r="B28" s="3" t="s">
        <v>60</v>
      </c>
      <c r="C28" s="10"/>
      <c r="D28" s="3" t="s">
        <v>85</v>
      </c>
      <c r="E28" s="14">
        <v>719618</v>
      </c>
      <c r="F28" s="14">
        <f t="shared" si="0"/>
        <v>719618</v>
      </c>
      <c r="G28" s="10"/>
      <c r="H28" s="25">
        <v>1972</v>
      </c>
      <c r="I28" s="10"/>
      <c r="J28" s="27" t="s">
        <v>87</v>
      </c>
      <c r="K28" s="10"/>
      <c r="L28" s="10"/>
    </row>
    <row r="29" spans="1:13" ht="33.299999999999997" x14ac:dyDescent="0.25">
      <c r="A29" s="20" t="s">
        <v>261</v>
      </c>
      <c r="B29" s="3" t="s">
        <v>49</v>
      </c>
      <c r="C29" s="19" t="s">
        <v>260</v>
      </c>
      <c r="D29" s="3" t="s">
        <v>85</v>
      </c>
      <c r="E29" s="14">
        <f>683655-170401.81</f>
        <v>513253.19</v>
      </c>
      <c r="F29" s="14">
        <f t="shared" si="0"/>
        <v>513253.19</v>
      </c>
      <c r="G29" s="10"/>
      <c r="H29" s="137">
        <v>43067</v>
      </c>
      <c r="I29" s="10"/>
      <c r="J29" s="25" t="s">
        <v>262</v>
      </c>
      <c r="K29" s="10"/>
      <c r="L29" s="10"/>
      <c r="M29" s="136">
        <v>-170401.81</v>
      </c>
    </row>
    <row r="30" spans="1:13" ht="18" customHeight="1" x14ac:dyDescent="0.25">
      <c r="A30" s="326" t="s">
        <v>86</v>
      </c>
      <c r="B30" s="327"/>
      <c r="C30" s="47"/>
      <c r="D30" s="47"/>
      <c r="E30" s="48">
        <f>SUM(E22:E29)</f>
        <v>2684985.19</v>
      </c>
      <c r="F30" s="48">
        <f>SUM(F22:F29)</f>
        <v>2684985.19</v>
      </c>
      <c r="G30" s="43"/>
      <c r="H30" s="43"/>
      <c r="I30" s="43"/>
      <c r="J30" s="43"/>
      <c r="K30" s="43"/>
      <c r="L30" s="43"/>
    </row>
    <row r="31" spans="1:13" x14ac:dyDescent="0.25">
      <c r="A31" s="8" t="s">
        <v>28</v>
      </c>
    </row>
    <row r="32" spans="1:13" ht="39.25" customHeight="1" x14ac:dyDescent="0.25">
      <c r="A32" s="16" t="s">
        <v>32</v>
      </c>
      <c r="B32" s="3" t="s">
        <v>46</v>
      </c>
      <c r="C32" s="10"/>
      <c r="D32" s="10"/>
      <c r="E32" s="14">
        <v>60150</v>
      </c>
      <c r="F32" s="14">
        <f t="shared" ref="F32:F33" si="1">E32</f>
        <v>60150</v>
      </c>
      <c r="G32" s="10"/>
      <c r="H32" s="19">
        <v>2009</v>
      </c>
      <c r="I32" s="10"/>
      <c r="J32" s="10"/>
      <c r="K32" s="10"/>
      <c r="L32" s="10"/>
    </row>
    <row r="33" spans="1:12" ht="37.549999999999997" customHeight="1" x14ac:dyDescent="0.25">
      <c r="A33" s="16" t="s">
        <v>33</v>
      </c>
      <c r="B33" s="3" t="s">
        <v>46</v>
      </c>
      <c r="C33" s="10"/>
      <c r="D33" s="10"/>
      <c r="E33" s="14">
        <v>20050</v>
      </c>
      <c r="F33" s="14">
        <f t="shared" si="1"/>
        <v>20050</v>
      </c>
      <c r="G33" s="10"/>
      <c r="H33" s="19">
        <v>2009</v>
      </c>
      <c r="I33" s="10"/>
      <c r="J33" s="10"/>
      <c r="K33" s="10"/>
      <c r="L33" s="10"/>
    </row>
    <row r="34" spans="1:12" ht="36" customHeight="1" x14ac:dyDescent="0.25">
      <c r="A34" s="16" t="s">
        <v>34</v>
      </c>
      <c r="B34" s="3" t="s">
        <v>46</v>
      </c>
      <c r="C34" s="10"/>
      <c r="D34" s="10"/>
      <c r="E34" s="14">
        <v>32175</v>
      </c>
      <c r="F34" s="14">
        <f>E34</f>
        <v>32175</v>
      </c>
      <c r="G34" s="10"/>
      <c r="H34" s="25">
        <v>1967</v>
      </c>
      <c r="I34" s="10"/>
      <c r="J34" s="10"/>
      <c r="K34" s="10"/>
      <c r="L34" s="10"/>
    </row>
    <row r="35" spans="1:12" ht="36" customHeight="1" x14ac:dyDescent="0.25">
      <c r="A35" s="16" t="s">
        <v>35</v>
      </c>
      <c r="B35" s="3" t="s">
        <v>46</v>
      </c>
      <c r="C35" s="10"/>
      <c r="D35" s="10"/>
      <c r="E35" s="14">
        <v>10725</v>
      </c>
      <c r="F35" s="14">
        <f t="shared" ref="F35:F42" si="2">E35</f>
        <v>10725</v>
      </c>
      <c r="G35" s="10"/>
      <c r="H35" s="25">
        <v>1967</v>
      </c>
      <c r="I35" s="10"/>
      <c r="J35" s="10"/>
      <c r="K35" s="10"/>
      <c r="L35" s="10"/>
    </row>
    <row r="36" spans="1:12" ht="34.5" customHeight="1" x14ac:dyDescent="0.25">
      <c r="A36" s="16" t="s">
        <v>36</v>
      </c>
      <c r="B36" s="3" t="s">
        <v>46</v>
      </c>
      <c r="C36" s="10"/>
      <c r="D36" s="10"/>
      <c r="E36" s="14">
        <v>32175</v>
      </c>
      <c r="F36" s="14">
        <f t="shared" si="2"/>
        <v>32175</v>
      </c>
      <c r="G36" s="10"/>
      <c r="H36" s="25">
        <v>1967</v>
      </c>
      <c r="I36" s="10"/>
      <c r="J36" s="10"/>
      <c r="K36" s="10"/>
      <c r="L36" s="10"/>
    </row>
    <row r="37" spans="1:12" ht="34.5" customHeight="1" x14ac:dyDescent="0.25">
      <c r="A37" s="16" t="s">
        <v>37</v>
      </c>
      <c r="B37" s="3" t="s">
        <v>46</v>
      </c>
      <c r="C37" s="10"/>
      <c r="D37" s="10"/>
      <c r="E37" s="14">
        <v>10725</v>
      </c>
      <c r="F37" s="14">
        <f t="shared" si="2"/>
        <v>10725</v>
      </c>
      <c r="G37" s="10"/>
      <c r="H37" s="25">
        <v>1967</v>
      </c>
      <c r="I37" s="10"/>
      <c r="J37" s="10"/>
      <c r="K37" s="10"/>
      <c r="L37" s="10"/>
    </row>
    <row r="38" spans="1:12" ht="35.5" customHeight="1" x14ac:dyDescent="0.25">
      <c r="A38" s="16" t="s">
        <v>38</v>
      </c>
      <c r="B38" s="3" t="s">
        <v>46</v>
      </c>
      <c r="C38" s="10"/>
      <c r="D38" s="10"/>
      <c r="E38" s="14">
        <v>57356.62</v>
      </c>
      <c r="F38" s="14">
        <f t="shared" si="2"/>
        <v>57356.62</v>
      </c>
      <c r="G38" s="10"/>
      <c r="H38" s="19">
        <v>1980</v>
      </c>
      <c r="I38" s="10"/>
      <c r="J38" s="10"/>
      <c r="K38" s="10"/>
      <c r="L38" s="10"/>
    </row>
    <row r="39" spans="1:12" ht="33.799999999999997" customHeight="1" x14ac:dyDescent="0.25">
      <c r="A39" s="16" t="s">
        <v>39</v>
      </c>
      <c r="B39" s="3" t="s">
        <v>46</v>
      </c>
      <c r="C39" s="19"/>
      <c r="D39" s="10"/>
      <c r="E39" s="14">
        <v>19118.88</v>
      </c>
      <c r="F39" s="14">
        <f t="shared" si="2"/>
        <v>19118.88</v>
      </c>
      <c r="G39" s="10"/>
      <c r="H39" s="19">
        <v>1980</v>
      </c>
      <c r="I39" s="10"/>
      <c r="J39" s="10"/>
      <c r="K39" s="10"/>
      <c r="L39" s="10"/>
    </row>
    <row r="40" spans="1:12" ht="33.799999999999997" customHeight="1" x14ac:dyDescent="0.25">
      <c r="A40" s="17" t="s">
        <v>40</v>
      </c>
      <c r="B40" s="3" t="s">
        <v>47</v>
      </c>
      <c r="C40" s="10"/>
      <c r="D40" s="10"/>
      <c r="E40" s="14">
        <v>29031.75</v>
      </c>
      <c r="F40" s="14">
        <f t="shared" si="2"/>
        <v>29031.75</v>
      </c>
      <c r="G40" s="10"/>
      <c r="H40" s="19">
        <v>1988</v>
      </c>
      <c r="I40" s="10"/>
      <c r="J40" s="10"/>
      <c r="K40" s="10"/>
      <c r="L40" s="10"/>
    </row>
    <row r="41" spans="1:12" ht="34.5" customHeight="1" x14ac:dyDescent="0.25">
      <c r="A41" s="17" t="s">
        <v>138</v>
      </c>
      <c r="B41" s="3" t="s">
        <v>48</v>
      </c>
      <c r="C41" s="10"/>
      <c r="D41" s="10"/>
      <c r="E41" s="14">
        <v>29031.75</v>
      </c>
      <c r="F41" s="14">
        <f t="shared" si="2"/>
        <v>29031.75</v>
      </c>
      <c r="G41" s="10"/>
      <c r="H41" s="19">
        <v>1988</v>
      </c>
      <c r="I41" s="10"/>
      <c r="J41" s="10"/>
      <c r="K41" s="10"/>
      <c r="L41" s="10"/>
    </row>
    <row r="42" spans="1:12" ht="35.5" customHeight="1" x14ac:dyDescent="0.25">
      <c r="A42" s="17" t="s">
        <v>139</v>
      </c>
      <c r="B42" s="3" t="s">
        <v>48</v>
      </c>
      <c r="C42" s="10"/>
      <c r="D42" s="10"/>
      <c r="E42" s="14">
        <v>9677.25</v>
      </c>
      <c r="F42" s="14">
        <f t="shared" si="2"/>
        <v>9677.25</v>
      </c>
      <c r="G42" s="10"/>
      <c r="H42" s="19">
        <v>1988</v>
      </c>
      <c r="I42" s="10"/>
      <c r="J42" s="10"/>
      <c r="K42" s="10"/>
      <c r="L42" s="10"/>
    </row>
    <row r="43" spans="1:12" ht="35.5" customHeight="1" x14ac:dyDescent="0.25">
      <c r="A43" s="17" t="s">
        <v>41</v>
      </c>
      <c r="B43" s="3" t="s">
        <v>222</v>
      </c>
      <c r="C43" s="19" t="s">
        <v>220</v>
      </c>
      <c r="D43" s="10"/>
      <c r="E43" s="14">
        <v>39501</v>
      </c>
      <c r="F43" s="14">
        <f>E43</f>
        <v>39501</v>
      </c>
      <c r="G43" s="10"/>
      <c r="H43" s="19">
        <v>1988</v>
      </c>
      <c r="I43" s="10"/>
      <c r="J43" s="10"/>
      <c r="K43" s="10"/>
      <c r="L43" s="10"/>
    </row>
    <row r="44" spans="1:12" ht="35.5" customHeight="1" x14ac:dyDescent="0.25">
      <c r="A44" s="17" t="s">
        <v>142</v>
      </c>
      <c r="B44" s="3" t="s">
        <v>222</v>
      </c>
      <c r="C44" s="19" t="s">
        <v>221</v>
      </c>
      <c r="D44" s="10"/>
      <c r="E44" s="14">
        <v>13167</v>
      </c>
      <c r="F44" s="14">
        <f>E44</f>
        <v>13167</v>
      </c>
      <c r="G44" s="10"/>
      <c r="H44" s="19">
        <v>1988</v>
      </c>
      <c r="I44" s="10"/>
      <c r="J44" s="10"/>
      <c r="K44" s="10"/>
      <c r="L44" s="10"/>
    </row>
    <row r="45" spans="1:12" ht="36" customHeight="1" x14ac:dyDescent="0.25">
      <c r="A45" s="17" t="s">
        <v>42</v>
      </c>
      <c r="B45" s="3" t="s">
        <v>46</v>
      </c>
      <c r="C45" s="10"/>
      <c r="D45" s="10"/>
      <c r="E45" s="14">
        <v>1464827.25</v>
      </c>
      <c r="F45" s="14">
        <v>468744.75</v>
      </c>
      <c r="G45" s="10"/>
      <c r="H45" s="19">
        <v>2006</v>
      </c>
      <c r="I45" s="10"/>
      <c r="J45" s="10"/>
      <c r="K45" s="10"/>
      <c r="L45" s="10"/>
    </row>
    <row r="46" spans="1:12" ht="35.5" customHeight="1" x14ac:dyDescent="0.25">
      <c r="A46" s="18" t="s">
        <v>43</v>
      </c>
      <c r="B46" s="3" t="s">
        <v>46</v>
      </c>
      <c r="C46" s="10"/>
      <c r="D46" s="10"/>
      <c r="E46" s="14">
        <v>488275.75</v>
      </c>
      <c r="F46" s="14">
        <v>156248.25</v>
      </c>
      <c r="G46" s="10"/>
      <c r="H46" s="19">
        <v>2006</v>
      </c>
      <c r="I46" s="10"/>
      <c r="J46" s="10"/>
      <c r="K46" s="10"/>
      <c r="L46" s="10"/>
    </row>
    <row r="47" spans="1:12" ht="35.5" customHeight="1" x14ac:dyDescent="0.25">
      <c r="A47" s="18" t="s">
        <v>44</v>
      </c>
      <c r="B47" s="3" t="s">
        <v>46</v>
      </c>
      <c r="C47" s="10"/>
      <c r="D47" s="10"/>
      <c r="E47" s="14">
        <v>15738288.08</v>
      </c>
      <c r="F47" s="14">
        <v>1259063</v>
      </c>
      <c r="G47" s="10"/>
      <c r="H47" s="19">
        <v>2012</v>
      </c>
      <c r="I47" s="10"/>
      <c r="J47" s="10"/>
      <c r="K47" s="10"/>
      <c r="L47" s="10"/>
    </row>
    <row r="48" spans="1:12" ht="35.5" customHeight="1" x14ac:dyDescent="0.25">
      <c r="A48" s="121" t="s">
        <v>45</v>
      </c>
      <c r="B48" s="3" t="s">
        <v>50</v>
      </c>
      <c r="C48" s="10"/>
      <c r="D48" s="10"/>
      <c r="E48" s="50"/>
      <c r="F48" s="50"/>
      <c r="G48" s="10"/>
      <c r="H48" s="19"/>
      <c r="I48" s="10"/>
      <c r="J48" s="10"/>
      <c r="K48" s="10"/>
      <c r="L48" s="10"/>
    </row>
    <row r="49" spans="1:13" ht="35.5" customHeight="1" x14ac:dyDescent="0.25">
      <c r="A49" s="17" t="s">
        <v>212</v>
      </c>
      <c r="B49" s="3" t="s">
        <v>50</v>
      </c>
      <c r="C49" s="19" t="s">
        <v>230</v>
      </c>
      <c r="D49" s="10"/>
      <c r="E49" s="14">
        <v>8710</v>
      </c>
      <c r="F49" s="64">
        <f t="shared" ref="F49:F50" si="3">E49</f>
        <v>8710</v>
      </c>
      <c r="G49" s="10"/>
      <c r="H49" s="19">
        <v>1988</v>
      </c>
      <c r="I49" s="10"/>
      <c r="J49" s="10"/>
      <c r="K49" s="10"/>
      <c r="L49" s="10"/>
    </row>
    <row r="50" spans="1:13" ht="35.5" customHeight="1" x14ac:dyDescent="0.25">
      <c r="A50" s="17" t="s">
        <v>211</v>
      </c>
      <c r="B50" s="3" t="s">
        <v>50</v>
      </c>
      <c r="C50" s="19" t="s">
        <v>229</v>
      </c>
      <c r="D50" s="10"/>
      <c r="E50" s="14">
        <v>20323</v>
      </c>
      <c r="F50" s="64">
        <f t="shared" si="3"/>
        <v>20323</v>
      </c>
      <c r="G50" s="10"/>
      <c r="H50" s="19">
        <v>1988</v>
      </c>
      <c r="I50" s="10"/>
      <c r="J50" s="10"/>
      <c r="K50" s="10"/>
      <c r="L50" s="10"/>
    </row>
    <row r="51" spans="1:13" ht="36" customHeight="1" x14ac:dyDescent="0.25">
      <c r="A51" s="78" t="s">
        <v>51</v>
      </c>
      <c r="B51" s="3" t="s">
        <v>49</v>
      </c>
      <c r="C51" s="10"/>
      <c r="D51" s="10"/>
      <c r="E51" s="14">
        <v>15000</v>
      </c>
      <c r="F51" s="14">
        <f t="shared" ref="F51:F58" si="4">E51</f>
        <v>15000</v>
      </c>
      <c r="G51" s="10"/>
      <c r="H51" s="19">
        <v>1953</v>
      </c>
      <c r="I51" s="10"/>
      <c r="J51" s="10"/>
      <c r="K51" s="10"/>
      <c r="L51" s="10"/>
    </row>
    <row r="52" spans="1:13" ht="34.5" customHeight="1" x14ac:dyDescent="0.25">
      <c r="A52" s="17" t="s">
        <v>52</v>
      </c>
      <c r="B52" s="6" t="s">
        <v>57</v>
      </c>
      <c r="C52" s="10"/>
      <c r="D52" s="10"/>
      <c r="E52" s="14">
        <v>15000</v>
      </c>
      <c r="F52" s="14">
        <f t="shared" si="4"/>
        <v>15000</v>
      </c>
      <c r="G52" s="10"/>
      <c r="H52" s="19">
        <v>2005</v>
      </c>
      <c r="I52" s="10"/>
      <c r="J52" s="10"/>
      <c r="K52" s="10"/>
      <c r="L52" s="10"/>
    </row>
    <row r="53" spans="1:13" ht="39.75" customHeight="1" x14ac:dyDescent="0.25">
      <c r="A53" s="17" t="s">
        <v>53</v>
      </c>
      <c r="B53" s="3" t="s">
        <v>46</v>
      </c>
      <c r="C53" s="10"/>
      <c r="D53" s="10"/>
      <c r="E53" s="14">
        <v>5000</v>
      </c>
      <c r="F53" s="14">
        <f t="shared" si="4"/>
        <v>5000</v>
      </c>
      <c r="G53" s="10"/>
      <c r="H53" s="19">
        <v>2010</v>
      </c>
      <c r="I53" s="10"/>
      <c r="J53" s="10"/>
      <c r="K53" s="10"/>
      <c r="L53" s="10"/>
    </row>
    <row r="54" spans="1:13" ht="45" customHeight="1" x14ac:dyDescent="0.25">
      <c r="A54" s="17" t="s">
        <v>54</v>
      </c>
      <c r="B54" s="3" t="s">
        <v>58</v>
      </c>
      <c r="C54" s="10"/>
      <c r="D54" s="10"/>
      <c r="E54" s="10">
        <v>0</v>
      </c>
      <c r="F54" s="10">
        <f t="shared" si="4"/>
        <v>0</v>
      </c>
      <c r="G54" s="10"/>
      <c r="H54" s="19"/>
      <c r="I54" s="10"/>
      <c r="J54" s="10"/>
      <c r="K54" s="10"/>
      <c r="L54" s="10"/>
    </row>
    <row r="55" spans="1:13" ht="36.700000000000003" customHeight="1" x14ac:dyDescent="0.25">
      <c r="A55" s="17" t="s">
        <v>55</v>
      </c>
      <c r="B55" s="3" t="s">
        <v>59</v>
      </c>
      <c r="C55" s="10"/>
      <c r="D55" s="10"/>
      <c r="E55" s="10">
        <v>0</v>
      </c>
      <c r="F55" s="10">
        <f t="shared" si="4"/>
        <v>0</v>
      </c>
      <c r="G55" s="10"/>
      <c r="H55" s="19"/>
      <c r="I55" s="10"/>
      <c r="J55" s="10"/>
      <c r="K55" s="10"/>
      <c r="L55" s="10"/>
    </row>
    <row r="56" spans="1:13" ht="36" customHeight="1" x14ac:dyDescent="0.25">
      <c r="A56" s="28" t="s">
        <v>56</v>
      </c>
      <c r="B56" s="3" t="s">
        <v>60</v>
      </c>
      <c r="C56" s="10"/>
      <c r="D56" s="10"/>
      <c r="E56" s="10">
        <v>0</v>
      </c>
      <c r="F56" s="10">
        <f t="shared" si="4"/>
        <v>0</v>
      </c>
      <c r="G56" s="10"/>
      <c r="H56" s="19"/>
      <c r="I56" s="10"/>
      <c r="J56" s="10"/>
      <c r="K56" s="10"/>
      <c r="L56" s="10"/>
    </row>
    <row r="57" spans="1:13" ht="51.8" customHeight="1" x14ac:dyDescent="0.25">
      <c r="A57" s="29" t="s">
        <v>61</v>
      </c>
      <c r="B57" s="3" t="s">
        <v>46</v>
      </c>
      <c r="C57" s="10"/>
      <c r="D57" s="3" t="s">
        <v>88</v>
      </c>
      <c r="E57" s="12">
        <v>83780</v>
      </c>
      <c r="F57" s="13">
        <f t="shared" si="4"/>
        <v>83780</v>
      </c>
      <c r="G57" s="10"/>
      <c r="H57" s="19">
        <v>2010</v>
      </c>
      <c r="I57" s="10"/>
      <c r="J57" s="26" t="s">
        <v>89</v>
      </c>
      <c r="K57" s="10"/>
      <c r="L57" s="10"/>
    </row>
    <row r="58" spans="1:13" ht="45.7" customHeight="1" x14ac:dyDescent="0.25">
      <c r="A58" s="20" t="s">
        <v>271</v>
      </c>
      <c r="B58" s="3" t="s">
        <v>62</v>
      </c>
      <c r="C58" s="19" t="s">
        <v>268</v>
      </c>
      <c r="D58" s="10"/>
      <c r="E58" s="142">
        <v>302671.48</v>
      </c>
      <c r="F58" s="142">
        <f t="shared" si="4"/>
        <v>302671.48</v>
      </c>
      <c r="G58" s="10"/>
      <c r="H58" s="19">
        <v>2012</v>
      </c>
      <c r="I58" s="10"/>
      <c r="J58" s="25" t="s">
        <v>269</v>
      </c>
      <c r="K58" s="10"/>
      <c r="L58" s="10"/>
    </row>
    <row r="59" spans="1:13" ht="33.799999999999997" customHeight="1" x14ac:dyDescent="0.25">
      <c r="A59" s="18" t="s">
        <v>29</v>
      </c>
      <c r="B59" s="55" t="s">
        <v>160</v>
      </c>
      <c r="C59" s="19" t="s">
        <v>227</v>
      </c>
      <c r="D59" s="12"/>
      <c r="E59" s="14">
        <v>118635</v>
      </c>
      <c r="F59" s="14">
        <v>118635</v>
      </c>
      <c r="G59" s="12"/>
      <c r="H59" s="5">
        <v>1976</v>
      </c>
      <c r="I59" s="10"/>
      <c r="J59" s="10"/>
      <c r="K59" s="10"/>
      <c r="L59" s="10"/>
    </row>
    <row r="60" spans="1:13" ht="35.5" customHeight="1" x14ac:dyDescent="0.25">
      <c r="A60" s="18" t="s">
        <v>30</v>
      </c>
      <c r="B60" s="55" t="s">
        <v>161</v>
      </c>
      <c r="C60" s="12"/>
      <c r="D60" s="12"/>
      <c r="E60" s="14">
        <v>1576872</v>
      </c>
      <c r="F60" s="14">
        <v>1576872</v>
      </c>
      <c r="G60" s="12"/>
      <c r="H60" s="19">
        <v>1981</v>
      </c>
      <c r="I60" s="10"/>
      <c r="J60" s="10"/>
      <c r="K60" s="10"/>
      <c r="L60" s="10"/>
    </row>
    <row r="61" spans="1:13" ht="36" customHeight="1" x14ac:dyDescent="0.25">
      <c r="A61" s="18" t="s">
        <v>31</v>
      </c>
      <c r="B61" s="55" t="s">
        <v>161</v>
      </c>
      <c r="C61" s="12"/>
      <c r="D61" s="12"/>
      <c r="E61" s="14">
        <v>1481465</v>
      </c>
      <c r="F61" s="14">
        <v>1481465</v>
      </c>
      <c r="G61" s="12"/>
      <c r="H61" s="5">
        <v>1976</v>
      </c>
      <c r="I61" s="10"/>
      <c r="J61" s="10"/>
      <c r="K61" s="10"/>
      <c r="L61" s="10"/>
    </row>
    <row r="62" spans="1:13" ht="33.799999999999997" customHeight="1" x14ac:dyDescent="0.25">
      <c r="A62" s="93" t="s">
        <v>162</v>
      </c>
      <c r="B62" s="94" t="s">
        <v>231</v>
      </c>
      <c r="C62" s="128" t="s">
        <v>242</v>
      </c>
      <c r="D62" s="12"/>
      <c r="E62" s="122">
        <v>2055302</v>
      </c>
      <c r="F62" s="14">
        <v>0</v>
      </c>
      <c r="G62" s="12"/>
      <c r="H62" s="131">
        <v>43066</v>
      </c>
      <c r="I62" s="10"/>
      <c r="J62" s="25" t="s">
        <v>248</v>
      </c>
      <c r="K62" s="10"/>
      <c r="L62" s="10"/>
      <c r="M62" s="119">
        <v>2055302</v>
      </c>
    </row>
    <row r="63" spans="1:13" ht="24.8" customHeight="1" x14ac:dyDescent="0.25">
      <c r="A63" s="93" t="s">
        <v>164</v>
      </c>
      <c r="B63" s="95" t="s">
        <v>231</v>
      </c>
      <c r="C63" s="12"/>
      <c r="D63" s="12"/>
      <c r="E63" s="123"/>
      <c r="F63" s="14"/>
      <c r="G63" s="12"/>
      <c r="H63" s="5"/>
      <c r="I63" s="10"/>
      <c r="J63" s="10"/>
      <c r="K63" s="10"/>
      <c r="L63" s="10"/>
      <c r="M63" s="129"/>
    </row>
    <row r="64" spans="1:13" ht="24.8" customHeight="1" x14ac:dyDescent="0.25">
      <c r="A64" s="93" t="s">
        <v>162</v>
      </c>
      <c r="B64" s="94" t="s">
        <v>163</v>
      </c>
      <c r="C64" s="128" t="s">
        <v>244</v>
      </c>
      <c r="D64" s="12"/>
      <c r="E64" s="122">
        <v>901939</v>
      </c>
      <c r="F64" s="14">
        <v>0</v>
      </c>
      <c r="G64" s="12"/>
      <c r="H64" s="131">
        <v>43061</v>
      </c>
      <c r="I64" s="10"/>
      <c r="J64" s="25" t="s">
        <v>246</v>
      </c>
      <c r="K64" s="10"/>
      <c r="L64" s="10"/>
      <c r="M64" s="119">
        <v>901939</v>
      </c>
    </row>
    <row r="65" spans="1:13" ht="24.8" customHeight="1" x14ac:dyDescent="0.25">
      <c r="A65" s="93" t="s">
        <v>164</v>
      </c>
      <c r="B65" s="95" t="s">
        <v>163</v>
      </c>
      <c r="C65" s="12"/>
      <c r="D65" s="12"/>
      <c r="E65" s="122"/>
      <c r="F65" s="14"/>
      <c r="G65" s="12"/>
      <c r="H65" s="5"/>
      <c r="I65" s="10"/>
      <c r="J65" s="10"/>
      <c r="K65" s="10"/>
      <c r="L65" s="10"/>
      <c r="M65" s="130"/>
    </row>
    <row r="66" spans="1:13" ht="30.25" customHeight="1" x14ac:dyDescent="0.25">
      <c r="A66" s="93" t="s">
        <v>162</v>
      </c>
      <c r="B66" s="94" t="s">
        <v>165</v>
      </c>
      <c r="C66" s="12"/>
      <c r="D66" s="12"/>
      <c r="E66" s="122">
        <v>450626</v>
      </c>
      <c r="F66" s="14">
        <v>0</v>
      </c>
      <c r="G66" s="12"/>
      <c r="H66" s="5"/>
      <c r="I66" s="10"/>
      <c r="J66" s="10"/>
      <c r="K66" s="10"/>
      <c r="L66" s="10"/>
      <c r="M66" s="130"/>
    </row>
    <row r="67" spans="1:13" ht="36" customHeight="1" x14ac:dyDescent="0.25">
      <c r="A67" s="93" t="s">
        <v>164</v>
      </c>
      <c r="B67" s="96" t="s">
        <v>165</v>
      </c>
      <c r="C67" s="12"/>
      <c r="D67" s="12"/>
      <c r="E67" s="122"/>
      <c r="F67" s="14"/>
      <c r="G67" s="12"/>
      <c r="H67" s="5"/>
      <c r="I67" s="10"/>
      <c r="J67" s="10"/>
      <c r="K67" s="10"/>
      <c r="L67" s="10"/>
      <c r="M67" s="130"/>
    </row>
    <row r="68" spans="1:13" ht="36" customHeight="1" x14ac:dyDescent="0.25">
      <c r="A68" s="93" t="s">
        <v>162</v>
      </c>
      <c r="B68" s="94" t="s">
        <v>166</v>
      </c>
      <c r="C68" s="128" t="s">
        <v>245</v>
      </c>
      <c r="D68" s="12"/>
      <c r="E68" s="122">
        <v>532507</v>
      </c>
      <c r="F68" s="14">
        <v>0</v>
      </c>
      <c r="G68" s="12"/>
      <c r="H68" s="131">
        <v>43061</v>
      </c>
      <c r="I68" s="10"/>
      <c r="J68" s="25" t="s">
        <v>246</v>
      </c>
      <c r="K68" s="10"/>
      <c r="L68" s="10"/>
      <c r="M68" s="119">
        <v>532507</v>
      </c>
    </row>
    <row r="69" spans="1:13" ht="36" customHeight="1" x14ac:dyDescent="0.25">
      <c r="A69" s="93" t="s">
        <v>164</v>
      </c>
      <c r="B69" s="96" t="s">
        <v>166</v>
      </c>
      <c r="C69" s="12"/>
      <c r="D69" s="12"/>
      <c r="E69" s="122"/>
      <c r="F69" s="14"/>
      <c r="G69" s="12"/>
      <c r="H69" s="5"/>
      <c r="I69" s="10"/>
      <c r="J69" s="10"/>
      <c r="K69" s="10"/>
      <c r="L69" s="10"/>
      <c r="M69" s="130"/>
    </row>
    <row r="70" spans="1:13" ht="28.55" customHeight="1" x14ac:dyDescent="0.25">
      <c r="A70" s="93" t="s">
        <v>162</v>
      </c>
      <c r="B70" s="94" t="s">
        <v>167</v>
      </c>
      <c r="C70" s="12"/>
      <c r="D70" s="12"/>
      <c r="E70" s="122"/>
      <c r="F70" s="14"/>
      <c r="G70" s="12"/>
      <c r="H70" s="5"/>
      <c r="I70" s="10"/>
      <c r="J70" s="10"/>
      <c r="K70" s="10"/>
      <c r="L70" s="10"/>
      <c r="M70" s="130"/>
    </row>
    <row r="71" spans="1:13" ht="28.55" customHeight="1" x14ac:dyDescent="0.25">
      <c r="A71" s="93" t="s">
        <v>164</v>
      </c>
      <c r="B71" s="95" t="s">
        <v>167</v>
      </c>
      <c r="C71" s="12"/>
      <c r="D71" s="12"/>
      <c r="E71" s="122"/>
      <c r="F71" s="14"/>
      <c r="G71" s="12"/>
      <c r="H71" s="5"/>
      <c r="I71" s="10"/>
      <c r="J71" s="10"/>
      <c r="K71" s="10"/>
      <c r="L71" s="10"/>
      <c r="M71" s="130"/>
    </row>
    <row r="72" spans="1:13" ht="30.75" customHeight="1" x14ac:dyDescent="0.25">
      <c r="A72" s="93" t="s">
        <v>162</v>
      </c>
      <c r="B72" s="94" t="s">
        <v>168</v>
      </c>
      <c r="C72" s="12"/>
      <c r="D72" s="12"/>
      <c r="E72" s="122">
        <v>2159053</v>
      </c>
      <c r="F72" s="14">
        <v>0</v>
      </c>
      <c r="G72" s="12"/>
      <c r="H72" s="5"/>
      <c r="I72" s="10"/>
      <c r="J72" s="10"/>
      <c r="K72" s="10"/>
      <c r="L72" s="10"/>
      <c r="M72" s="130"/>
    </row>
    <row r="73" spans="1:13" ht="36" customHeight="1" x14ac:dyDescent="0.25">
      <c r="A73" s="15" t="s">
        <v>204</v>
      </c>
      <c r="B73" s="3" t="s">
        <v>47</v>
      </c>
      <c r="C73" s="19" t="s">
        <v>226</v>
      </c>
      <c r="D73" s="12"/>
      <c r="E73" s="122"/>
      <c r="F73" s="14"/>
      <c r="G73" s="12"/>
      <c r="H73" s="5"/>
      <c r="I73" s="10"/>
      <c r="J73" s="10"/>
      <c r="K73" s="10"/>
      <c r="L73" s="10"/>
      <c r="M73" s="130"/>
    </row>
    <row r="74" spans="1:13" ht="36" customHeight="1" x14ac:dyDescent="0.25">
      <c r="A74" s="98" t="s">
        <v>164</v>
      </c>
      <c r="B74" s="97" t="s">
        <v>169</v>
      </c>
      <c r="C74" s="12"/>
      <c r="D74" s="12"/>
      <c r="E74" s="122"/>
      <c r="F74" s="14"/>
      <c r="G74" s="12"/>
      <c r="H74" s="5"/>
      <c r="I74" s="10"/>
      <c r="J74" s="10"/>
      <c r="K74" s="10"/>
      <c r="L74" s="10"/>
      <c r="M74" s="130"/>
    </row>
    <row r="75" spans="1:13" ht="32.6" customHeight="1" x14ac:dyDescent="0.25">
      <c r="A75" s="93" t="s">
        <v>162</v>
      </c>
      <c r="B75" s="94" t="s">
        <v>170</v>
      </c>
      <c r="C75" s="19" t="s">
        <v>276</v>
      </c>
      <c r="D75" s="12"/>
      <c r="E75" s="122">
        <v>545619</v>
      </c>
      <c r="F75" s="14">
        <v>0</v>
      </c>
      <c r="G75" s="12"/>
      <c r="H75" s="5"/>
      <c r="I75" s="10"/>
      <c r="J75" s="5" t="s">
        <v>246</v>
      </c>
      <c r="K75" s="10"/>
      <c r="L75" s="10"/>
      <c r="M75" s="130"/>
    </row>
    <row r="76" spans="1:13" ht="36" customHeight="1" x14ac:dyDescent="0.25">
      <c r="A76" s="93" t="s">
        <v>164</v>
      </c>
      <c r="B76" s="95" t="s">
        <v>170</v>
      </c>
      <c r="C76" s="12"/>
      <c r="D76" s="12"/>
      <c r="E76" s="124"/>
      <c r="F76" s="14"/>
      <c r="G76" s="12"/>
      <c r="H76" s="5"/>
      <c r="I76" s="10"/>
      <c r="J76" s="10"/>
      <c r="K76" s="10"/>
      <c r="L76" s="10"/>
      <c r="M76" s="129"/>
    </row>
    <row r="77" spans="1:13" ht="36" customHeight="1" x14ac:dyDescent="0.25">
      <c r="A77" s="93" t="s">
        <v>162</v>
      </c>
      <c r="B77" s="95" t="s">
        <v>171</v>
      </c>
      <c r="C77" s="19" t="s">
        <v>228</v>
      </c>
      <c r="D77" s="12"/>
      <c r="E77" s="124"/>
      <c r="F77" s="14"/>
      <c r="G77" s="12"/>
      <c r="H77" s="5"/>
      <c r="I77" s="10"/>
      <c r="J77" s="10"/>
      <c r="K77" s="10"/>
      <c r="L77" s="10"/>
      <c r="M77" s="129"/>
    </row>
    <row r="78" spans="1:13" ht="36" customHeight="1" x14ac:dyDescent="0.25">
      <c r="A78" s="15" t="s">
        <v>204</v>
      </c>
      <c r="B78" s="3" t="s">
        <v>58</v>
      </c>
      <c r="C78" s="19" t="s">
        <v>224</v>
      </c>
      <c r="D78" s="12"/>
      <c r="E78" s="124"/>
      <c r="F78" s="14"/>
      <c r="G78" s="12"/>
      <c r="H78" s="5"/>
      <c r="I78" s="10"/>
      <c r="J78" s="10"/>
      <c r="K78" s="10"/>
      <c r="L78" s="10"/>
      <c r="M78" s="129"/>
    </row>
    <row r="79" spans="1:13" ht="36" customHeight="1" x14ac:dyDescent="0.25">
      <c r="A79" s="93" t="s">
        <v>162</v>
      </c>
      <c r="B79" s="95" t="s">
        <v>172</v>
      </c>
      <c r="C79" s="12"/>
      <c r="D79" s="12"/>
      <c r="E79" s="124"/>
      <c r="F79" s="14"/>
      <c r="G79" s="12"/>
      <c r="H79" s="5"/>
      <c r="I79" s="10"/>
      <c r="J79" s="10"/>
      <c r="K79" s="10"/>
      <c r="L79" s="10"/>
      <c r="M79" s="129"/>
    </row>
    <row r="80" spans="1:13" ht="36" customHeight="1" x14ac:dyDescent="0.25">
      <c r="A80" s="15" t="s">
        <v>204</v>
      </c>
      <c r="B80" s="3" t="s">
        <v>50</v>
      </c>
      <c r="C80" s="19" t="s">
        <v>225</v>
      </c>
      <c r="D80" s="12"/>
      <c r="E80" s="124"/>
      <c r="F80" s="14"/>
      <c r="G80" s="12"/>
      <c r="H80" s="5"/>
      <c r="I80" s="10"/>
      <c r="J80" s="10"/>
      <c r="K80" s="10"/>
      <c r="L80" s="10"/>
      <c r="M80" s="129"/>
    </row>
    <row r="81" spans="1:15" ht="29.25" customHeight="1" x14ac:dyDescent="0.25">
      <c r="A81" s="93" t="s">
        <v>162</v>
      </c>
      <c r="B81" s="94" t="s">
        <v>173</v>
      </c>
      <c r="C81" s="12"/>
      <c r="D81" s="12"/>
      <c r="E81" s="122">
        <v>3700689</v>
      </c>
      <c r="F81" s="14">
        <v>0</v>
      </c>
      <c r="G81" s="12"/>
      <c r="H81" s="5"/>
      <c r="I81" s="10"/>
      <c r="J81" s="10"/>
      <c r="K81" s="10"/>
      <c r="L81" s="10"/>
      <c r="M81" s="130"/>
    </row>
    <row r="82" spans="1:15" ht="36" customHeight="1" x14ac:dyDescent="0.25">
      <c r="A82" s="93" t="s">
        <v>164</v>
      </c>
      <c r="B82" s="95" t="s">
        <v>173</v>
      </c>
      <c r="C82" s="12"/>
      <c r="D82" s="12"/>
      <c r="E82" s="122"/>
      <c r="F82" s="14"/>
      <c r="G82" s="12"/>
      <c r="H82" s="5"/>
      <c r="I82" s="10"/>
      <c r="J82" s="10"/>
      <c r="K82" s="10"/>
      <c r="L82" s="10"/>
      <c r="M82" s="130"/>
    </row>
    <row r="83" spans="1:15" ht="35.5" customHeight="1" x14ac:dyDescent="0.25">
      <c r="A83" s="93" t="s">
        <v>162</v>
      </c>
      <c r="B83" s="94" t="s">
        <v>174</v>
      </c>
      <c r="C83" s="128" t="s">
        <v>249</v>
      </c>
      <c r="D83" s="12"/>
      <c r="E83" s="122">
        <v>1129175</v>
      </c>
      <c r="F83" s="14">
        <v>0</v>
      </c>
      <c r="G83" s="12"/>
      <c r="H83" s="131">
        <v>43066</v>
      </c>
      <c r="I83" s="132"/>
      <c r="J83" s="5" t="s">
        <v>248</v>
      </c>
      <c r="K83" s="10"/>
      <c r="L83" s="10"/>
      <c r="M83" s="119"/>
    </row>
    <row r="84" spans="1:15" ht="36" customHeight="1" x14ac:dyDescent="0.25">
      <c r="A84" s="93" t="s">
        <v>164</v>
      </c>
      <c r="B84" s="96" t="s">
        <v>174</v>
      </c>
      <c r="C84" s="12"/>
      <c r="D84" s="12"/>
      <c r="E84" s="122"/>
      <c r="F84" s="14"/>
      <c r="G84" s="12"/>
      <c r="H84" s="5"/>
      <c r="I84" s="10"/>
      <c r="J84" s="10"/>
      <c r="K84" s="10"/>
      <c r="L84" s="10"/>
      <c r="M84" s="130"/>
    </row>
    <row r="85" spans="1:15" ht="33.799999999999997" customHeight="1" x14ac:dyDescent="0.25">
      <c r="A85" s="93" t="s">
        <v>162</v>
      </c>
      <c r="B85" s="94" t="s">
        <v>175</v>
      </c>
      <c r="C85" s="128" t="s">
        <v>251</v>
      </c>
      <c r="D85" s="12"/>
      <c r="E85" s="122">
        <v>1512356</v>
      </c>
      <c r="F85" s="14">
        <v>0</v>
      </c>
      <c r="G85" s="12"/>
      <c r="H85" s="131">
        <v>43066</v>
      </c>
      <c r="I85" s="132"/>
      <c r="J85" s="5" t="s">
        <v>248</v>
      </c>
      <c r="K85" s="10"/>
      <c r="L85" s="10"/>
      <c r="M85" s="119"/>
    </row>
    <row r="86" spans="1:15" ht="36" customHeight="1" x14ac:dyDescent="0.25">
      <c r="A86" s="93" t="s">
        <v>164</v>
      </c>
      <c r="B86" s="96" t="s">
        <v>175</v>
      </c>
      <c r="C86" s="12"/>
      <c r="D86" s="12"/>
      <c r="E86" s="124"/>
      <c r="F86" s="14"/>
      <c r="G86" s="12"/>
      <c r="H86" s="5"/>
      <c r="I86" s="10"/>
      <c r="J86" s="10"/>
      <c r="K86" s="10"/>
      <c r="L86" s="10"/>
      <c r="M86" s="129"/>
    </row>
    <row r="87" spans="1:15" ht="36.700000000000003" customHeight="1" x14ac:dyDescent="0.25">
      <c r="A87" s="93" t="s">
        <v>162</v>
      </c>
      <c r="B87" s="94" t="s">
        <v>176</v>
      </c>
      <c r="C87" s="128" t="s">
        <v>250</v>
      </c>
      <c r="D87" s="12"/>
      <c r="E87" s="122">
        <v>995507</v>
      </c>
      <c r="F87" s="14">
        <v>0</v>
      </c>
      <c r="G87" s="12"/>
      <c r="H87" s="131">
        <v>43066</v>
      </c>
      <c r="I87" s="132"/>
      <c r="J87" s="5" t="s">
        <v>248</v>
      </c>
      <c r="K87" s="10"/>
      <c r="L87" s="10"/>
      <c r="M87" s="119"/>
    </row>
    <row r="88" spans="1:15" ht="36" customHeight="1" x14ac:dyDescent="0.25">
      <c r="A88" s="93" t="s">
        <v>164</v>
      </c>
      <c r="B88" s="95" t="s">
        <v>176</v>
      </c>
      <c r="C88" s="12"/>
      <c r="D88" s="12"/>
      <c r="E88" s="122"/>
      <c r="F88" s="14"/>
      <c r="G88" s="12"/>
      <c r="H88" s="5"/>
      <c r="I88" s="10"/>
      <c r="J88" s="10"/>
      <c r="K88" s="10"/>
      <c r="L88" s="10"/>
      <c r="M88" s="130"/>
    </row>
    <row r="89" spans="1:15" ht="33.799999999999997" customHeight="1" x14ac:dyDescent="0.25">
      <c r="A89" s="93" t="s">
        <v>162</v>
      </c>
      <c r="B89" s="94" t="s">
        <v>177</v>
      </c>
      <c r="C89" s="128" t="s">
        <v>247</v>
      </c>
      <c r="D89" s="12"/>
      <c r="E89" s="122">
        <v>1498352</v>
      </c>
      <c r="F89" s="14">
        <v>0</v>
      </c>
      <c r="G89" s="12"/>
      <c r="H89" s="131">
        <v>43061</v>
      </c>
      <c r="I89" s="132"/>
      <c r="J89" s="5" t="s">
        <v>246</v>
      </c>
      <c r="K89" s="10"/>
      <c r="L89" s="10"/>
      <c r="M89" s="119"/>
    </row>
    <row r="90" spans="1:15" ht="36" customHeight="1" x14ac:dyDescent="0.25">
      <c r="A90" s="93" t="s">
        <v>164</v>
      </c>
      <c r="B90" s="95" t="s">
        <v>177</v>
      </c>
      <c r="C90" s="12"/>
      <c r="D90" s="12"/>
      <c r="E90" s="122"/>
      <c r="F90" s="14"/>
      <c r="G90" s="12"/>
      <c r="H90" s="5"/>
      <c r="I90" s="10"/>
      <c r="J90" s="10"/>
      <c r="K90" s="10"/>
      <c r="L90" s="10"/>
      <c r="M90" s="130"/>
    </row>
    <row r="91" spans="1:15" ht="36" customHeight="1" x14ac:dyDescent="0.25">
      <c r="A91" s="15" t="s">
        <v>204</v>
      </c>
      <c r="B91" s="3" t="s">
        <v>222</v>
      </c>
      <c r="C91" s="19" t="s">
        <v>223</v>
      </c>
      <c r="D91" s="12"/>
      <c r="E91" s="122"/>
      <c r="F91" s="14"/>
      <c r="G91" s="12"/>
      <c r="H91" s="5"/>
      <c r="I91" s="10"/>
      <c r="J91" s="10"/>
      <c r="K91" s="10"/>
      <c r="L91" s="10"/>
      <c r="M91" s="130"/>
    </row>
    <row r="92" spans="1:15" ht="25.5" customHeight="1" x14ac:dyDescent="0.25">
      <c r="A92" s="93" t="s">
        <v>162</v>
      </c>
      <c r="B92" s="94" t="s">
        <v>178</v>
      </c>
      <c r="C92" s="12"/>
      <c r="D92" s="12"/>
      <c r="E92" s="122">
        <v>11382769</v>
      </c>
      <c r="F92" s="14">
        <v>0</v>
      </c>
      <c r="G92" s="12"/>
      <c r="H92" s="5"/>
      <c r="I92" s="10"/>
      <c r="J92" s="10"/>
      <c r="K92" s="10"/>
      <c r="L92" s="10"/>
      <c r="M92" s="130"/>
    </row>
    <row r="93" spans="1:15" ht="27.2" x14ac:dyDescent="0.25">
      <c r="A93" s="93" t="s">
        <v>162</v>
      </c>
      <c r="B93" s="94" t="s">
        <v>179</v>
      </c>
      <c r="C93" s="12"/>
      <c r="D93" s="12"/>
      <c r="E93" s="122">
        <v>11382769</v>
      </c>
      <c r="F93" s="14">
        <v>0</v>
      </c>
      <c r="G93" s="12"/>
      <c r="H93" s="5"/>
      <c r="I93" s="10"/>
      <c r="J93" s="10"/>
      <c r="K93" s="10"/>
      <c r="L93" s="10"/>
      <c r="M93" s="130"/>
    </row>
    <row r="94" spans="1:15" ht="27.2" x14ac:dyDescent="0.25">
      <c r="A94" s="93" t="s">
        <v>162</v>
      </c>
      <c r="B94" s="94" t="s">
        <v>180</v>
      </c>
      <c r="C94" s="12"/>
      <c r="D94" s="12"/>
      <c r="E94" s="122">
        <v>11382769</v>
      </c>
      <c r="F94" s="14">
        <v>0</v>
      </c>
      <c r="G94" s="12"/>
      <c r="H94" s="5"/>
      <c r="I94" s="10"/>
      <c r="J94" s="10"/>
      <c r="K94" s="10"/>
      <c r="L94" s="10"/>
      <c r="M94" s="130"/>
    </row>
    <row r="95" spans="1:15" x14ac:dyDescent="0.25">
      <c r="A95" s="326" t="s">
        <v>109</v>
      </c>
      <c r="B95" s="327"/>
      <c r="C95" s="47"/>
      <c r="D95" s="47"/>
      <c r="E95" s="44">
        <f>SUM(E32:E94)</f>
        <v>71311163.810000002</v>
      </c>
      <c r="F95" s="44">
        <f>SUM(F32:F61)</f>
        <v>5874396.7300000004</v>
      </c>
      <c r="G95" s="51"/>
      <c r="H95" s="51"/>
      <c r="I95" s="51"/>
      <c r="J95" s="51"/>
      <c r="K95" s="51"/>
      <c r="L95" s="51"/>
      <c r="M95" s="44">
        <f>SUM(M32:M94)</f>
        <v>3489748</v>
      </c>
      <c r="N95" s="44">
        <f>SUM(N32:N94)</f>
        <v>0</v>
      </c>
      <c r="O95" s="44">
        <f>SUM(O32:O94)</f>
        <v>0</v>
      </c>
    </row>
    <row r="96" spans="1:15" x14ac:dyDescent="0.25">
      <c r="A96" s="72" t="s">
        <v>108</v>
      </c>
      <c r="B96" s="73"/>
      <c r="C96" s="73"/>
      <c r="D96" s="73"/>
      <c r="E96" s="76">
        <f>E20+E30+E95</f>
        <v>76375846</v>
      </c>
      <c r="F96" s="76">
        <f>F20+F30+F95</f>
        <v>9461331.9199999999</v>
      </c>
      <c r="G96" s="74"/>
      <c r="H96" s="73"/>
      <c r="I96" s="73"/>
      <c r="J96" s="73"/>
      <c r="K96" s="73"/>
      <c r="L96" s="75"/>
      <c r="M96" s="76">
        <f>M20+M30+M95</f>
        <v>3489748</v>
      </c>
      <c r="N96" s="76">
        <f>N20+N30+N95</f>
        <v>0</v>
      </c>
      <c r="O96" s="76">
        <f>O20+O30+O95</f>
        <v>0</v>
      </c>
    </row>
    <row r="97" spans="1:12" x14ac:dyDescent="0.25">
      <c r="A97" s="53" t="s">
        <v>79</v>
      </c>
    </row>
    <row r="98" spans="1:12" ht="43.5" customHeight="1" x14ac:dyDescent="0.25">
      <c r="A98" s="30" t="s">
        <v>132</v>
      </c>
      <c r="B98" s="3" t="s">
        <v>46</v>
      </c>
      <c r="C98" s="10"/>
      <c r="D98" s="10"/>
      <c r="E98" s="31">
        <v>34200</v>
      </c>
      <c r="F98" s="14">
        <f t="shared" ref="F98:F107" si="5">E98</f>
        <v>34200</v>
      </c>
      <c r="G98" s="10"/>
      <c r="H98" s="19">
        <v>2005</v>
      </c>
      <c r="I98" s="10"/>
      <c r="J98" s="3" t="s">
        <v>87</v>
      </c>
      <c r="K98" s="10"/>
      <c r="L98" s="10"/>
    </row>
    <row r="99" spans="1:12" ht="32.6" x14ac:dyDescent="0.25">
      <c r="A99" s="30" t="s">
        <v>133</v>
      </c>
      <c r="B99" s="3" t="s">
        <v>46</v>
      </c>
      <c r="C99" s="10"/>
      <c r="D99" s="10"/>
      <c r="E99" s="32">
        <v>27140</v>
      </c>
      <c r="F99" s="14">
        <f t="shared" si="5"/>
        <v>27140</v>
      </c>
      <c r="G99" s="10"/>
      <c r="H99" s="19">
        <v>2012</v>
      </c>
      <c r="I99" s="10"/>
      <c r="J99" s="10"/>
      <c r="K99" s="10"/>
      <c r="L99" s="10"/>
    </row>
    <row r="100" spans="1:12" ht="21.75" x14ac:dyDescent="0.25">
      <c r="A100" s="63" t="s">
        <v>232</v>
      </c>
      <c r="B100" s="332" t="s">
        <v>233</v>
      </c>
      <c r="C100" s="60"/>
      <c r="D100" s="60"/>
      <c r="E100" s="64">
        <v>35000</v>
      </c>
      <c r="F100" s="14">
        <f t="shared" si="5"/>
        <v>35000</v>
      </c>
      <c r="G100" s="60"/>
      <c r="H100" s="357">
        <v>2017</v>
      </c>
      <c r="I100" s="60"/>
      <c r="J100" s="332" t="s">
        <v>234</v>
      </c>
      <c r="K100" s="60"/>
      <c r="L100" s="60"/>
    </row>
    <row r="101" spans="1:12" x14ac:dyDescent="0.25">
      <c r="A101" s="62" t="s">
        <v>235</v>
      </c>
      <c r="B101" s="334"/>
      <c r="C101" s="60"/>
      <c r="D101" s="60"/>
      <c r="E101" s="64">
        <v>20000</v>
      </c>
      <c r="F101" s="14">
        <f t="shared" si="5"/>
        <v>20000</v>
      </c>
      <c r="G101" s="60"/>
      <c r="H101" s="358"/>
      <c r="I101" s="60"/>
      <c r="J101" s="334"/>
      <c r="K101" s="60"/>
      <c r="L101" s="60"/>
    </row>
    <row r="102" spans="1:12" x14ac:dyDescent="0.25">
      <c r="A102" s="62" t="s">
        <v>236</v>
      </c>
      <c r="B102" s="334"/>
      <c r="C102" s="60"/>
      <c r="D102" s="60"/>
      <c r="E102" s="64">
        <v>13000</v>
      </c>
      <c r="F102" s="14">
        <f t="shared" si="5"/>
        <v>13000</v>
      </c>
      <c r="G102" s="60"/>
      <c r="H102" s="358"/>
      <c r="I102" s="60"/>
      <c r="J102" s="334"/>
      <c r="K102" s="60"/>
      <c r="L102" s="60"/>
    </row>
    <row r="103" spans="1:12" x14ac:dyDescent="0.25">
      <c r="A103" s="62" t="s">
        <v>237</v>
      </c>
      <c r="B103" s="334"/>
      <c r="C103" s="60"/>
      <c r="D103" s="60"/>
      <c r="E103" s="64">
        <v>20000</v>
      </c>
      <c r="F103" s="14">
        <f t="shared" si="5"/>
        <v>20000</v>
      </c>
      <c r="G103" s="60"/>
      <c r="H103" s="358"/>
      <c r="I103" s="60"/>
      <c r="J103" s="334"/>
      <c r="K103" s="60"/>
      <c r="L103" s="60"/>
    </row>
    <row r="104" spans="1:12" x14ac:dyDescent="0.25">
      <c r="A104" s="62" t="s">
        <v>238</v>
      </c>
      <c r="B104" s="334"/>
      <c r="C104" s="60"/>
      <c r="D104" s="60"/>
      <c r="E104" s="64">
        <v>19800</v>
      </c>
      <c r="F104" s="14">
        <f t="shared" si="5"/>
        <v>19800</v>
      </c>
      <c r="G104" s="60"/>
      <c r="H104" s="358"/>
      <c r="I104" s="60"/>
      <c r="J104" s="334"/>
      <c r="K104" s="60"/>
      <c r="L104" s="60"/>
    </row>
    <row r="105" spans="1:12" ht="22.45" x14ac:dyDescent="0.25">
      <c r="A105" s="62" t="s">
        <v>239</v>
      </c>
      <c r="B105" s="334"/>
      <c r="C105" s="60"/>
      <c r="D105" s="60"/>
      <c r="E105" s="64">
        <v>33000</v>
      </c>
      <c r="F105" s="14">
        <f t="shared" si="5"/>
        <v>33000</v>
      </c>
      <c r="G105" s="60"/>
      <c r="H105" s="358"/>
      <c r="I105" s="60"/>
      <c r="J105" s="334"/>
      <c r="K105" s="60"/>
      <c r="L105" s="60"/>
    </row>
    <row r="106" spans="1:12" ht="33.299999999999997" x14ac:dyDescent="0.25">
      <c r="A106" s="62" t="s">
        <v>240</v>
      </c>
      <c r="B106" s="334"/>
      <c r="C106" s="60"/>
      <c r="D106" s="60"/>
      <c r="E106" s="64">
        <v>45600</v>
      </c>
      <c r="F106" s="14">
        <f t="shared" si="5"/>
        <v>45600</v>
      </c>
      <c r="G106" s="60"/>
      <c r="H106" s="358"/>
      <c r="I106" s="60"/>
      <c r="J106" s="334"/>
      <c r="K106" s="60"/>
      <c r="L106" s="60"/>
    </row>
    <row r="107" spans="1:12" x14ac:dyDescent="0.25">
      <c r="A107" s="62" t="s">
        <v>241</v>
      </c>
      <c r="B107" s="333"/>
      <c r="C107" s="60"/>
      <c r="D107" s="60"/>
      <c r="E107" s="64">
        <v>13500</v>
      </c>
      <c r="F107" s="14">
        <f t="shared" si="5"/>
        <v>13500</v>
      </c>
      <c r="G107" s="60"/>
      <c r="H107" s="359"/>
      <c r="I107" s="60"/>
      <c r="J107" s="333"/>
      <c r="K107" s="60"/>
      <c r="L107" s="60"/>
    </row>
    <row r="108" spans="1:12" x14ac:dyDescent="0.25">
      <c r="A108" s="320" t="s">
        <v>107</v>
      </c>
      <c r="B108" s="320"/>
      <c r="C108" s="54"/>
      <c r="D108" s="54"/>
      <c r="E108" s="67">
        <f>SUM(E98:E107)</f>
        <v>261240</v>
      </c>
      <c r="F108" s="67">
        <f>SUM(F98:F107)</f>
        <v>261240</v>
      </c>
      <c r="G108" s="70"/>
      <c r="H108" s="54"/>
      <c r="I108" s="54"/>
      <c r="J108" s="54"/>
      <c r="K108" s="54"/>
      <c r="L108" s="54"/>
    </row>
    <row r="109" spans="1:12" ht="33.799999999999997" customHeight="1" x14ac:dyDescent="0.25">
      <c r="A109" s="52" t="s">
        <v>113</v>
      </c>
      <c r="B109" s="3" t="s">
        <v>46</v>
      </c>
      <c r="C109" s="11"/>
      <c r="D109" s="11"/>
      <c r="E109" s="14">
        <v>77800</v>
      </c>
      <c r="F109" s="14">
        <f>E109</f>
        <v>77800</v>
      </c>
      <c r="G109" s="11"/>
      <c r="H109" s="19">
        <v>2007</v>
      </c>
      <c r="I109" s="11"/>
      <c r="J109" s="11"/>
      <c r="K109" s="11"/>
      <c r="L109" s="11"/>
    </row>
    <row r="110" spans="1:12" ht="33.799999999999997" customHeight="1" x14ac:dyDescent="0.25">
      <c r="A110" s="52" t="s">
        <v>114</v>
      </c>
      <c r="B110" s="3" t="s">
        <v>46</v>
      </c>
      <c r="C110" s="11"/>
      <c r="D110" s="11"/>
      <c r="E110" s="14">
        <v>35000</v>
      </c>
      <c r="F110" s="14">
        <f t="shared" ref="F110:F120" si="6">E110</f>
        <v>35000</v>
      </c>
      <c r="G110" s="11"/>
      <c r="H110" s="19">
        <v>2007</v>
      </c>
      <c r="I110" s="11"/>
      <c r="J110" s="11"/>
      <c r="K110" s="11"/>
      <c r="L110" s="11"/>
    </row>
    <row r="111" spans="1:12" ht="32.950000000000003" customHeight="1" x14ac:dyDescent="0.25">
      <c r="A111" s="3" t="s">
        <v>115</v>
      </c>
      <c r="B111" s="3" t="s">
        <v>46</v>
      </c>
      <c r="C111" s="12"/>
      <c r="D111" s="12"/>
      <c r="E111" s="14">
        <v>26047</v>
      </c>
      <c r="F111" s="14">
        <f t="shared" si="6"/>
        <v>26047</v>
      </c>
      <c r="G111" s="12"/>
      <c r="H111" s="19">
        <v>2013</v>
      </c>
      <c r="I111" s="12"/>
      <c r="J111" s="12"/>
      <c r="K111" s="12"/>
      <c r="L111" s="12"/>
    </row>
    <row r="112" spans="1:12" ht="33.799999999999997" customHeight="1" x14ac:dyDescent="0.25">
      <c r="A112" s="3" t="s">
        <v>116</v>
      </c>
      <c r="B112" s="3" t="s">
        <v>46</v>
      </c>
      <c r="C112" s="12"/>
      <c r="D112" s="12"/>
      <c r="E112" s="14">
        <v>26700</v>
      </c>
      <c r="F112" s="14">
        <f t="shared" si="6"/>
        <v>26700</v>
      </c>
      <c r="G112" s="12"/>
      <c r="H112" s="19">
        <v>2014</v>
      </c>
      <c r="I112" s="12"/>
      <c r="J112" s="12"/>
      <c r="K112" s="12"/>
      <c r="L112" s="12"/>
    </row>
    <row r="113" spans="1:15" ht="33.799999999999997" customHeight="1" x14ac:dyDescent="0.25">
      <c r="A113" s="3" t="s">
        <v>117</v>
      </c>
      <c r="B113" s="3" t="s">
        <v>46</v>
      </c>
      <c r="C113" s="12"/>
      <c r="D113" s="12"/>
      <c r="E113" s="14">
        <v>26699.99</v>
      </c>
      <c r="F113" s="14">
        <f t="shared" si="6"/>
        <v>26699.99</v>
      </c>
      <c r="G113" s="12"/>
      <c r="H113" s="19">
        <v>2014</v>
      </c>
      <c r="I113" s="12"/>
      <c r="J113" s="12"/>
      <c r="K113" s="12"/>
      <c r="L113" s="12"/>
    </row>
    <row r="114" spans="1:15" ht="35.5" customHeight="1" x14ac:dyDescent="0.25">
      <c r="A114" s="3" t="s">
        <v>120</v>
      </c>
      <c r="B114" s="3" t="s">
        <v>46</v>
      </c>
      <c r="C114" s="12"/>
      <c r="D114" s="12"/>
      <c r="E114" s="14">
        <v>10098.99</v>
      </c>
      <c r="F114" s="14">
        <f t="shared" si="6"/>
        <v>10098.99</v>
      </c>
      <c r="G114" s="12"/>
      <c r="H114" s="19">
        <v>2015</v>
      </c>
      <c r="I114" s="12"/>
      <c r="J114" s="55" t="s">
        <v>118</v>
      </c>
      <c r="K114" s="12"/>
      <c r="L114" s="12"/>
    </row>
    <row r="115" spans="1:15" x14ac:dyDescent="0.25">
      <c r="A115" s="320" t="s">
        <v>119</v>
      </c>
      <c r="B115" s="322"/>
      <c r="C115" s="58"/>
      <c r="D115" s="58"/>
      <c r="E115" s="65">
        <f>SUM(E109:E114)</f>
        <v>202345.97999999998</v>
      </c>
      <c r="F115" s="65">
        <f>SUM(F109:F114)</f>
        <v>202345.97999999998</v>
      </c>
      <c r="G115" s="58"/>
      <c r="H115" s="59"/>
      <c r="I115" s="58"/>
      <c r="J115" s="58"/>
      <c r="K115" s="58"/>
      <c r="L115" s="58"/>
    </row>
    <row r="116" spans="1:15" ht="35.5" customHeight="1" x14ac:dyDescent="0.25">
      <c r="A116" s="63" t="s">
        <v>121</v>
      </c>
      <c r="B116" s="3" t="s">
        <v>46</v>
      </c>
      <c r="C116" s="60"/>
      <c r="D116" s="60"/>
      <c r="E116" s="64">
        <v>7800</v>
      </c>
      <c r="F116" s="14">
        <f t="shared" si="6"/>
        <v>7800</v>
      </c>
      <c r="G116" s="60"/>
      <c r="H116" s="61">
        <v>2011</v>
      </c>
      <c r="I116" s="60"/>
      <c r="J116" s="60"/>
      <c r="K116" s="60"/>
      <c r="L116" s="60"/>
    </row>
    <row r="117" spans="1:15" ht="34.5" customHeight="1" x14ac:dyDescent="0.25">
      <c r="A117" s="63" t="s">
        <v>122</v>
      </c>
      <c r="B117" s="3" t="s">
        <v>46</v>
      </c>
      <c r="C117" s="60"/>
      <c r="D117" s="60"/>
      <c r="E117" s="64">
        <v>5161.0200000000004</v>
      </c>
      <c r="F117" s="14">
        <f t="shared" si="6"/>
        <v>5161.0200000000004</v>
      </c>
      <c r="G117" s="60"/>
      <c r="H117" s="61">
        <v>2014</v>
      </c>
      <c r="I117" s="60"/>
      <c r="J117" s="60"/>
      <c r="K117" s="60"/>
      <c r="L117" s="60"/>
    </row>
    <row r="118" spans="1:15" ht="32.6" x14ac:dyDescent="0.25">
      <c r="A118" s="3" t="s">
        <v>125</v>
      </c>
      <c r="B118" s="3" t="s">
        <v>46</v>
      </c>
      <c r="C118" s="60"/>
      <c r="D118" s="60"/>
      <c r="E118" s="64">
        <v>27140</v>
      </c>
      <c r="F118" s="14">
        <f t="shared" si="6"/>
        <v>27140</v>
      </c>
      <c r="G118" s="60"/>
      <c r="H118" s="61">
        <v>2012</v>
      </c>
      <c r="I118" s="60"/>
      <c r="J118" s="60"/>
      <c r="K118" s="60"/>
      <c r="L118" s="60"/>
    </row>
    <row r="119" spans="1:15" ht="33.799999999999997" customHeight="1" x14ac:dyDescent="0.25">
      <c r="A119" s="63" t="s">
        <v>126</v>
      </c>
      <c r="B119" s="3" t="s">
        <v>46</v>
      </c>
      <c r="C119" s="60"/>
      <c r="D119" s="60"/>
      <c r="E119" s="64">
        <v>38000</v>
      </c>
      <c r="F119" s="14">
        <f t="shared" si="6"/>
        <v>38000</v>
      </c>
      <c r="G119" s="60"/>
      <c r="H119" s="61">
        <v>2015</v>
      </c>
      <c r="I119" s="60"/>
      <c r="J119" s="55" t="s">
        <v>124</v>
      </c>
      <c r="K119" s="60"/>
      <c r="L119" s="60"/>
    </row>
    <row r="120" spans="1:15" ht="65.900000000000006" x14ac:dyDescent="0.25">
      <c r="A120" s="62" t="s">
        <v>127</v>
      </c>
      <c r="B120" s="3" t="s">
        <v>46</v>
      </c>
      <c r="C120" s="60"/>
      <c r="D120" s="60"/>
      <c r="E120" s="64">
        <v>6924</v>
      </c>
      <c r="F120" s="14">
        <f t="shared" si="6"/>
        <v>6924</v>
      </c>
      <c r="G120" s="60"/>
      <c r="H120" s="61">
        <v>2015</v>
      </c>
      <c r="I120" s="60"/>
      <c r="J120" s="55" t="s">
        <v>128</v>
      </c>
      <c r="K120" s="60"/>
      <c r="L120" s="60"/>
    </row>
    <row r="121" spans="1:15" x14ac:dyDescent="0.25">
      <c r="A121" s="62"/>
      <c r="B121" s="3"/>
      <c r="C121" s="60"/>
      <c r="D121" s="60"/>
      <c r="E121" s="64"/>
      <c r="F121" s="14"/>
      <c r="G121" s="60"/>
      <c r="H121" s="61"/>
      <c r="I121" s="60"/>
      <c r="J121" s="55"/>
      <c r="K121" s="60"/>
      <c r="L121" s="60"/>
    </row>
    <row r="122" spans="1:15" x14ac:dyDescent="0.25">
      <c r="A122" s="321" t="s">
        <v>123</v>
      </c>
      <c r="B122" s="322"/>
      <c r="C122" s="56"/>
      <c r="D122" s="56"/>
      <c r="E122" s="67">
        <f>SUM(E116:E120)</f>
        <v>85025.02</v>
      </c>
      <c r="F122" s="67">
        <f>SUM(F116:F120)</f>
        <v>85025.02</v>
      </c>
      <c r="G122" s="56"/>
      <c r="H122" s="57"/>
      <c r="I122" s="56"/>
      <c r="J122" s="56"/>
      <c r="K122" s="56"/>
      <c r="L122" s="56"/>
    </row>
    <row r="123" spans="1:15" x14ac:dyDescent="0.25">
      <c r="A123" s="318" t="s">
        <v>134</v>
      </c>
      <c r="B123" s="319"/>
      <c r="C123" s="68"/>
      <c r="D123" s="68"/>
      <c r="E123" s="71">
        <f>E108+E115+E122</f>
        <v>548611</v>
      </c>
      <c r="F123" s="71">
        <f>F108+F115+F122</f>
        <v>548611</v>
      </c>
      <c r="G123" s="56"/>
      <c r="H123" s="69"/>
      <c r="I123" s="68"/>
      <c r="J123" s="68"/>
      <c r="K123" s="68"/>
      <c r="L123" s="68"/>
      <c r="M123" s="71">
        <f>M108+M115+M122</f>
        <v>0</v>
      </c>
      <c r="N123" s="71">
        <f>N108+N115+N122</f>
        <v>0</v>
      </c>
      <c r="O123" s="71">
        <f>O108+O115+O122</f>
        <v>0</v>
      </c>
    </row>
    <row r="124" spans="1:15" x14ac:dyDescent="0.25">
      <c r="A124" s="356" t="s">
        <v>153</v>
      </c>
      <c r="B124" s="356"/>
      <c r="E124" s="79">
        <f>E96+E123</f>
        <v>76924457</v>
      </c>
      <c r="F124" s="79">
        <f>F96+F123</f>
        <v>10009942.92</v>
      </c>
      <c r="M124" s="79">
        <f>M96+M123</f>
        <v>3489748</v>
      </c>
      <c r="N124" s="79">
        <f>N96+N123</f>
        <v>0</v>
      </c>
      <c r="O124" s="79">
        <f>O96+O123</f>
        <v>0</v>
      </c>
    </row>
    <row r="125" spans="1:15" x14ac:dyDescent="0.25">
      <c r="A125" s="355" t="s">
        <v>154</v>
      </c>
      <c r="B125" s="355"/>
      <c r="C125" s="80"/>
      <c r="D125" s="80"/>
      <c r="E125" s="81">
        <f>E20+E95+E30-E26-E27-E22-E23-E24-E28</f>
        <v>74204114</v>
      </c>
      <c r="F125" s="81">
        <f>F20+F95+F30-F26-F27-F22-F23-F24-F28</f>
        <v>7289599.9199999999</v>
      </c>
      <c r="G125" s="80"/>
      <c r="H125" s="80"/>
      <c r="I125" s="80"/>
      <c r="J125" s="80"/>
      <c r="K125" s="80"/>
      <c r="L125" s="80"/>
      <c r="M125" s="81">
        <f>M20+M95+M30-M26-M27-M22-M23-M24-M28</f>
        <v>3489748</v>
      </c>
      <c r="N125" s="81">
        <f>N20+N95+N30-N26-N27-N22-N23-N24-N28</f>
        <v>0</v>
      </c>
      <c r="O125" s="81">
        <f>O20+O95+O30-O26-O27-O22-O23-O24-O28</f>
        <v>0</v>
      </c>
    </row>
    <row r="126" spans="1:15" x14ac:dyDescent="0.25">
      <c r="A126" s="9" t="s">
        <v>111</v>
      </c>
    </row>
    <row r="127" spans="1:15" ht="81.55" x14ac:dyDescent="0.25">
      <c r="A127" s="15" t="s">
        <v>63</v>
      </c>
      <c r="B127" s="3" t="s">
        <v>46</v>
      </c>
      <c r="C127" s="19" t="s">
        <v>67</v>
      </c>
      <c r="D127" s="11"/>
      <c r="E127" s="11"/>
      <c r="F127" s="11"/>
      <c r="G127" s="14">
        <v>325952.78999999998</v>
      </c>
      <c r="H127" s="11"/>
      <c r="I127" s="11"/>
      <c r="J127" s="86" t="s">
        <v>155</v>
      </c>
      <c r="K127" s="11"/>
      <c r="L127" s="11"/>
    </row>
    <row r="128" spans="1:15" ht="36" customHeight="1" x14ac:dyDescent="0.25">
      <c r="A128" s="15" t="s">
        <v>64</v>
      </c>
      <c r="B128" s="3" t="s">
        <v>46</v>
      </c>
      <c r="C128" s="19" t="s">
        <v>68</v>
      </c>
      <c r="D128" s="11"/>
      <c r="E128" s="11"/>
      <c r="F128" s="11"/>
      <c r="G128" s="14">
        <v>694800</v>
      </c>
      <c r="H128" s="11"/>
      <c r="I128" s="11"/>
      <c r="J128" s="11"/>
      <c r="K128" s="11"/>
      <c r="L128" s="11"/>
    </row>
    <row r="129" spans="1:15" ht="37.549999999999997" customHeight="1" x14ac:dyDescent="0.25">
      <c r="A129" s="15" t="s">
        <v>65</v>
      </c>
      <c r="B129" s="3" t="s">
        <v>46</v>
      </c>
      <c r="C129" s="19" t="s">
        <v>69</v>
      </c>
      <c r="D129" s="11"/>
      <c r="E129" s="11"/>
      <c r="F129" s="11"/>
      <c r="G129" s="14">
        <v>25266123.620000001</v>
      </c>
      <c r="H129" s="19">
        <v>2016</v>
      </c>
      <c r="I129" s="11"/>
      <c r="J129" s="11"/>
      <c r="K129" s="11"/>
      <c r="L129" s="11"/>
    </row>
    <row r="130" spans="1:15" ht="34.5" customHeight="1" x14ac:dyDescent="0.25">
      <c r="A130" s="15" t="s">
        <v>66</v>
      </c>
      <c r="B130" s="3" t="s">
        <v>46</v>
      </c>
      <c r="C130" s="19" t="s">
        <v>70</v>
      </c>
      <c r="D130" s="11"/>
      <c r="E130" s="11"/>
      <c r="F130" s="11"/>
      <c r="G130" s="14">
        <v>16160231.800000001</v>
      </c>
      <c r="H130" s="19">
        <v>2016</v>
      </c>
      <c r="I130" s="11"/>
      <c r="J130" s="11"/>
      <c r="K130" s="11"/>
      <c r="L130" s="11"/>
    </row>
    <row r="131" spans="1:15" x14ac:dyDescent="0.25">
      <c r="A131" s="328" t="s">
        <v>110</v>
      </c>
      <c r="B131" s="329"/>
      <c r="C131" s="82"/>
      <c r="D131" s="82"/>
      <c r="E131" s="83"/>
      <c r="F131" s="83"/>
      <c r="G131" s="85">
        <f>SUM(G127:G130)</f>
        <v>42447108.210000001</v>
      </c>
      <c r="H131" s="84"/>
      <c r="I131" s="84"/>
      <c r="J131" s="84"/>
      <c r="K131" s="84"/>
      <c r="L131" s="84"/>
      <c r="M131" s="85">
        <f>SUM(M127:M130)</f>
        <v>0</v>
      </c>
      <c r="N131" s="85">
        <f>SUM(N127:N130)</f>
        <v>0</v>
      </c>
      <c r="O131" s="85">
        <f>SUM(O127:O130)</f>
        <v>0</v>
      </c>
    </row>
    <row r="133" spans="1:15" ht="14.95" customHeight="1" x14ac:dyDescent="0.25">
      <c r="A133" s="317" t="s">
        <v>156</v>
      </c>
      <c r="B133" s="317"/>
      <c r="C133" s="317"/>
      <c r="D133" s="317"/>
      <c r="E133" s="317"/>
      <c r="F133" s="317"/>
      <c r="G133" s="317"/>
      <c r="H133" s="317"/>
      <c r="I133" s="317"/>
      <c r="J133" s="317"/>
      <c r="K133" s="317"/>
      <c r="L133" s="317"/>
    </row>
    <row r="134" spans="1:15" x14ac:dyDescent="0.25">
      <c r="A134" s="87"/>
      <c r="B134" s="90"/>
      <c r="C134" s="90"/>
      <c r="D134" s="90"/>
      <c r="E134" s="90"/>
      <c r="F134" s="90"/>
      <c r="G134" s="90"/>
    </row>
    <row r="135" spans="1:15" ht="44.15" x14ac:dyDescent="0.25">
      <c r="A135" s="91" t="s">
        <v>157</v>
      </c>
      <c r="B135" s="3" t="s">
        <v>46</v>
      </c>
      <c r="C135" s="10"/>
      <c r="D135" s="10"/>
      <c r="E135" s="88">
        <v>1790</v>
      </c>
      <c r="F135" s="14">
        <f t="shared" ref="F135:F137" si="7">E135</f>
        <v>1790</v>
      </c>
      <c r="G135" s="12"/>
      <c r="H135" s="12">
        <v>2015</v>
      </c>
      <c r="I135" s="10"/>
      <c r="J135" s="10"/>
      <c r="K135" s="10"/>
      <c r="L135" s="10"/>
    </row>
    <row r="136" spans="1:15" ht="33.799999999999997" customHeight="1" x14ac:dyDescent="0.25">
      <c r="A136" s="92" t="s">
        <v>158</v>
      </c>
      <c r="B136" s="3" t="s">
        <v>46</v>
      </c>
      <c r="C136" s="10"/>
      <c r="D136" s="10"/>
      <c r="E136" s="88">
        <v>999</v>
      </c>
      <c r="F136" s="14">
        <f t="shared" si="7"/>
        <v>999</v>
      </c>
      <c r="G136" s="12"/>
      <c r="H136" s="12">
        <v>2017</v>
      </c>
      <c r="I136" s="10"/>
      <c r="J136" s="10"/>
      <c r="K136" s="10"/>
      <c r="L136" s="10"/>
    </row>
    <row r="137" spans="1:15" ht="33.799999999999997" customHeight="1" x14ac:dyDescent="0.25">
      <c r="A137" s="92" t="s">
        <v>159</v>
      </c>
      <c r="B137" s="3" t="s">
        <v>46</v>
      </c>
      <c r="C137" s="10"/>
      <c r="D137" s="10"/>
      <c r="E137" s="88">
        <v>999</v>
      </c>
      <c r="F137" s="14">
        <f t="shared" si="7"/>
        <v>999</v>
      </c>
      <c r="G137" s="12"/>
      <c r="H137" s="12">
        <v>2017</v>
      </c>
      <c r="I137" s="10"/>
      <c r="J137" s="10"/>
      <c r="K137" s="10"/>
      <c r="L137" s="10"/>
    </row>
    <row r="144" spans="1:15" ht="15.65" x14ac:dyDescent="0.25">
      <c r="A144" s="66" t="s">
        <v>129</v>
      </c>
    </row>
    <row r="145" spans="1:1" ht="15.65" x14ac:dyDescent="0.25">
      <c r="A145" s="66" t="s">
        <v>130</v>
      </c>
    </row>
    <row r="146" spans="1:1" ht="15.65" x14ac:dyDescent="0.25">
      <c r="A146" s="66"/>
    </row>
    <row r="147" spans="1:1" ht="15.65" x14ac:dyDescent="0.25">
      <c r="A147" s="66" t="s">
        <v>131</v>
      </c>
    </row>
  </sheetData>
  <mergeCells count="59">
    <mergeCell ref="A2:L2"/>
    <mergeCell ref="M2:O2"/>
    <mergeCell ref="A5:L5"/>
    <mergeCell ref="A6:L6"/>
    <mergeCell ref="A9:A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A14:A16"/>
    <mergeCell ref="D14:D16"/>
    <mergeCell ref="E14:E16"/>
    <mergeCell ref="F14:F16"/>
    <mergeCell ref="G14:G16"/>
    <mergeCell ref="H14:H16"/>
    <mergeCell ref="I14:I16"/>
    <mergeCell ref="J14:J16"/>
    <mergeCell ref="K14:K16"/>
    <mergeCell ref="L14:L16"/>
    <mergeCell ref="A108:B108"/>
    <mergeCell ref="I18:I19"/>
    <mergeCell ref="J18:J19"/>
    <mergeCell ref="K18:K19"/>
    <mergeCell ref="B100:B107"/>
    <mergeCell ref="H100:H107"/>
    <mergeCell ref="J100:J107"/>
    <mergeCell ref="A17:A19"/>
    <mergeCell ref="D18:D19"/>
    <mergeCell ref="E18:E19"/>
    <mergeCell ref="F18:F19"/>
    <mergeCell ref="G18:G19"/>
    <mergeCell ref="L18:L19"/>
    <mergeCell ref="A20:B20"/>
    <mergeCell ref="A21:L21"/>
    <mergeCell ref="A30:B30"/>
    <mergeCell ref="A95:B95"/>
    <mergeCell ref="H18:H19"/>
    <mergeCell ref="A133:L133"/>
    <mergeCell ref="A115:B115"/>
    <mergeCell ref="A122:B122"/>
    <mergeCell ref="A123:B123"/>
    <mergeCell ref="A124:B124"/>
    <mergeCell ref="A125:B125"/>
    <mergeCell ref="A131:B131"/>
  </mergeCells>
  <pageMargins left="0.18" right="0.22" top="0.18" bottom="0.33" header="0.11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на 01.01 2017</vt:lpstr>
      <vt:lpstr>акт от 28.04.2017</vt:lpstr>
      <vt:lpstr>на 01.04.2017</vt:lpstr>
      <vt:lpstr>акт от 12.07.2017</vt:lpstr>
      <vt:lpstr>на 01.07.2017</vt:lpstr>
      <vt:lpstr>акт 07.08.2017</vt:lpstr>
      <vt:lpstr>на 01.08.2017</vt:lpstr>
      <vt:lpstr>Поступление 27.11.2017</vt:lpstr>
      <vt:lpstr>на 28.11.2017</vt:lpstr>
      <vt:lpstr>на 01.01.2018</vt:lpstr>
      <vt:lpstr>на 01.02.2018</vt:lpstr>
      <vt:lpstr>на 01.03.2018</vt:lpstr>
      <vt:lpstr>на 01.04.2018 </vt:lpstr>
      <vt:lpstr>на 01.05.2018  </vt:lpstr>
      <vt:lpstr>на 01.01.2019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2019-01-28T13:42:51Z</cp:lastPrinted>
  <dcterms:created xsi:type="dcterms:W3CDTF">2017-09-25T06:48:55Z</dcterms:created>
  <dcterms:modified xsi:type="dcterms:W3CDTF">2019-01-30T11:38:55Z</dcterms:modified>
</cp:coreProperties>
</file>